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1"/>
  </bookViews>
  <sheets>
    <sheet name="8.1." sheetId="1" r:id="rId1"/>
    <sheet name="1.3." sheetId="2" r:id="rId2"/>
    <sheet name="1.7" sheetId="3" r:id="rId3"/>
    <sheet name="1.9" sheetId="4" r:id="rId4"/>
    <sheet name="8.2." sheetId="5" r:id="rId5"/>
    <sheet name="8.3." sheetId="6" state="hidden" r:id="rId6"/>
    <sheet name="8.3" sheetId="7" r:id="rId7"/>
    <sheet name="3.1." sheetId="8" r:id="rId8"/>
    <sheet name="3.2." sheetId="9" r:id="rId9"/>
  </sheets>
  <externalReferences>
    <externalReference r:id="rId12"/>
  </externalReferences>
  <definedNames>
    <definedName name="TABLE" localSheetId="1">'1.3.'!#REF!</definedName>
    <definedName name="TABLE" localSheetId="2">'1.7'!#REF!</definedName>
    <definedName name="TABLE" localSheetId="7">'3.1.'!#REF!</definedName>
    <definedName name="TABLE" localSheetId="8">'3.2.'!#REF!</definedName>
    <definedName name="TABLE" localSheetId="0">'8.1.'!#REF!</definedName>
    <definedName name="TABLE" localSheetId="4">'8.2.'!#REF!</definedName>
    <definedName name="TABLE" localSheetId="5">'8.3.'!#REF!</definedName>
    <definedName name="TABLE_2" localSheetId="1">'1.3.'!#REF!</definedName>
    <definedName name="TABLE_2" localSheetId="2">'1.7'!#REF!</definedName>
    <definedName name="TABLE_2" localSheetId="7">'3.1.'!#REF!</definedName>
    <definedName name="TABLE_2" localSheetId="8">'3.2.'!#REF!</definedName>
    <definedName name="TABLE_2" localSheetId="0">'8.1.'!#REF!</definedName>
    <definedName name="TABLE_2" localSheetId="4">'8.2.'!#REF!</definedName>
    <definedName name="TABLE_2" localSheetId="5">'8.3.'!#REF!</definedName>
    <definedName name="_xlnm.Print_Titles" localSheetId="5">'8.3.'!$8:$8</definedName>
    <definedName name="_xlnm.Print_Area" localSheetId="1">'1.3.'!$A$1:$CZ$19</definedName>
    <definedName name="_xlnm.Print_Area" localSheetId="2">'1.7'!$A$1:$CJ$18</definedName>
    <definedName name="_xlnm.Print_Area" localSheetId="7">'3.1.'!$A$1:$CJ$19</definedName>
    <definedName name="_xlnm.Print_Area" localSheetId="8">'3.2.'!$A$1:$CJ$21</definedName>
    <definedName name="_xlnm.Print_Area" localSheetId="0">'8.1.'!$A$1:$FK$29</definedName>
    <definedName name="_xlnm.Print_Area" localSheetId="4">'8.2.'!$A$1:$CX$14</definedName>
    <definedName name="_xlnm.Print_Area" localSheetId="5">'8.3.'!$A$1:$CX$30</definedName>
  </definedNames>
  <calcPr fullCalcOnLoad="1"/>
</workbook>
</file>

<file path=xl/sharedStrings.xml><?xml version="1.0" encoding="utf-8"?>
<sst xmlns="http://schemas.openxmlformats.org/spreadsheetml/2006/main" count="289" uniqueCount="180">
  <si>
    <t>(Образец)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</si>
  <si>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</si>
  <si>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</si>
  <si>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</si>
  <si>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</si>
  <si>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</si>
  <si>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</si>
  <si>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</si>
  <si>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</si>
  <si>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</si>
  <si>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</si>
  <si>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</si>
  <si>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</si>
  <si>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</si>
  <si>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</si>
  <si>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</si>
  <si>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</si>
  <si>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</si>
  <si>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</si>
  <si>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</si>
  <si>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</si>
  <si>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</si>
  <si>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</si>
  <si>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</si>
  <si>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</si>
  <si>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</si>
  <si>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</si>
  <si>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</si>
  <si>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</si>
  <si>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</si>
  <si>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</si>
  <si>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</si>
  <si>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</si>
  <si>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</si>
  <si>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</si>
  <si>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</si>
  <si>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</si>
  <si>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</si>
  <si>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</si>
  <si>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</si>
  <si>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</si>
  <si>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</si>
  <si>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</si>
  <si>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</si>
  <si>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</si>
  <si>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</si>
  <si>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</si>
  <si>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</si>
  <si>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 года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</si>
  <si>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</si>
  <si>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</si>
  <si>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</si>
  <si>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</si>
  <si>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</si>
  <si>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</si>
  <si>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</si>
  <si>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</si>
  <si>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</si>
  <si>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</si>
  <si>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</si>
  <si>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
п/п</t>
  </si>
  <si>
    <t>Наименование составляющей показателя</t>
  </si>
  <si>
    <t>Метод определения</t>
  </si>
  <si>
    <t>В соответствии с заключенными 
договорами по передаче электроэнергии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</si>
  <si>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</si>
  <si>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</si>
  <si>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</si>
  <si>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</si>
  <si>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</si>
  <si>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</si>
  <si>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</si>
  <si>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</si>
  <si>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</si>
  <si>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</si>
  <si>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</si>
  <si>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</si>
  <si>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</si>
  <si>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</si>
  <si>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</si>
  <si>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</si>
  <si>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</si>
  <si>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</si>
  <si>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</si>
  <si>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</si>
  <si>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 xml:space="preserve">) = </t>
    </r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</si>
  <si>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</si>
  <si>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</si>
  <si>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</si>
  <si>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</si>
  <si>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</si>
  <si>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</si>
  <si>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</si>
  <si>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</si>
  <si>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</si>
  <si>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</si>
  <si>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</si>
  <si>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</si>
  <si>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</si>
  <si>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</si>
  <si>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</si>
  <si>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</si>
  <si>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</si>
  <si>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</si>
  <si>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</si>
  <si>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</si>
  <si>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</si>
  <si>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</si>
  <si>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4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</si>
  <si>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</si>
  <si>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</si>
  <si>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</si>
  <si>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</si>
  <si>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</si>
  <si>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Максимальное за расчетный период регулирования число точек поставки потребителей услуг сетевой 
организации, шт., (Nt)</t>
  </si>
  <si>
    <t>вставить свои данные</t>
  </si>
  <si>
    <t>ООО "Юг сети"</t>
  </si>
  <si>
    <t>Генеральный директор</t>
  </si>
  <si>
    <t>Д.С. Тихомиров</t>
  </si>
  <si>
    <t>2017</t>
  </si>
  <si>
    <t>октябрь</t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</si>
  <si>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</si>
  <si>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</si>
  <si>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</si>
  <si>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t>2017г.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</si>
  <si>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);                                                    Птпр = 0.5 x Пзаяв_тпр + 0.5 x Пнс_тпр</t>
    </r>
  </si>
  <si>
    <t>2018 год</t>
  </si>
  <si>
    <t>2019 год</t>
  </si>
  <si>
    <t>2020 год</t>
  </si>
  <si>
    <t>Форма 8.2. 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</si>
  <si>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</si>
  <si>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9 
и столбцу 22 Формы 8.1
(∑ столбец 9 * столбец 22)</t>
  </si>
  <si>
    <t>п.7.1. Приказа Минэнерго России от 29.11.2016Г N 1256 и Приказ Минэнерго РФ ОТ 18.10.2017 Г. №976 (ООО "Юг сети" относится к 5 группе ТСО)</t>
  </si>
  <si>
    <t>Для расчета базовых значений показ.методом сравнения аналогов (п.1.8 МУ 1256, раздел 7)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</si>
  <si>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</si>
  <si>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 xml:space="preserve"> ООО "Юг сети", Самарская область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</si>
  <si>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</si>
  <si>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</si>
  <si>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</si>
  <si>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</si>
  <si>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</si>
  <si>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</si>
  <si>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</si>
  <si>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</si>
  <si>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</si>
  <si>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</si>
  <si>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</si>
  <si>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</si>
  <si>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</si>
  <si>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</si>
  <si>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</si>
  <si>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</si>
  <si>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</si>
  <si>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</si>
  <si>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</si>
  <si>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</si>
  <si>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</si>
  <si>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</si>
  <si>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8.3 - Расчет индикативного показателя уровня надежности оказываемых услуг для территориальной сетевой организацией на основе средней продолжительности 
прекращения передачи электрической энергии на точку поставки и средней частоты прекращений передачи электрической энергии на точку поставки</t>
  </si>
  <si>
    <t>для ТСО, у кот.долгосрочн.с 2018 г.</t>
  </si>
  <si>
    <t xml:space="preserve">за </t>
  </si>
  <si>
    <t xml:space="preserve"> год</t>
  </si>
  <si>
    <t>Наименование электросетевой организации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</si>
  <si>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</si>
  <si>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
по передаче электроэнергии</t>
  </si>
  <si>
    <t>1.1.</t>
  </si>
  <si>
    <t>ВН (110кВ и выше), шт.</t>
  </si>
  <si>
    <t>1.2.</t>
  </si>
  <si>
    <t>СН-1 (35кВ), шт.</t>
  </si>
  <si>
    <t>1.3.</t>
  </si>
  <si>
    <t>СН-2 (6-20кВ), шт.</t>
  </si>
  <si>
    <t>1.4.</t>
  </si>
  <si>
    <t>НН (до 1кВ), шт.</t>
  </si>
  <si>
    <r>
      <t xml:space="preserve">Средняя продолжительность прекращения передачи электрической энергии на точку поставки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</si>
  <si>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9 и столбцу 13
Формы 8.1, деленная на значение пункта 1 
Формы 8.3
((∑ столбец 9 * столбец 13) / пункт 1 Формы 8.3)  При этом учитываются только те события, по которым значения в столбце 8 равны "В", а в столбце 27 равны 1</t>
  </si>
  <si>
    <r>
      <t xml:space="preserve">Средняя частота прекращений передачи электрической энергии на точку поставки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</si>
  <si>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13 Формы 8.1 и деленная на значение пункта 1 Формы 8.3
(∑ столбец 13 Формы 8.1 / пункт 1 Формы 8.3)                                                       При этом учитываются только те события, по которым значения в столбце 8 равны "В", а в столбце 27 равны 1</t>
  </si>
  <si>
    <r>
      <t xml:space="preserve">Средняя продолжительность прекращения передачи электрической энергии при проведении ремонтных работ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</si>
  <si>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9 и столбцу 13
Формы 8.1, деленная на значение пункта 1 
Формы 8.3
((∑ столбец 9 * столбец 13) / пункт 1 Формы 8.3)  При этом учитываются только те события, по которым значения в столбце 8 равны "П"</t>
  </si>
  <si>
    <r>
      <t xml:space="preserve">Средняя частота прекращений передачи электрической энергии при проведении ремонтных работ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</si>
  <si>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13 Формы 8.1 и деленная на значение пункта 1 Формы 8.3
(∑ столбец 13 Формы 8.1 / пункт 1 Формы 8.3)                                                       При этом учитываются только те события, по которым значения в столбце 8 равны "П"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</si>
</sst>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=0]&quot; --&quot;;#,##0.0"/>
    <numFmt numFmtId="174" formatCode="0.0000"/>
    <numFmt numFmtId="175" formatCode="0.0"/>
    <numFmt numFmtId="176" formatCode="0.000"/>
    <numFmt numFmtId="177" formatCode="0.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2"/>
      <name val="Times New Roman"/>
      <family val="1"/>
    </font>
    <font>
      <sz val="10"/>
      <name val="Arial Narrow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5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2" fontId="56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Continuous" wrapText="1"/>
    </xf>
    <xf numFmtId="172" fontId="1" fillId="0" borderId="0" xfId="0" applyNumberFormat="1" applyFont="1" applyAlignment="1">
      <alignment horizontal="centerContinuous" wrapText="1"/>
    </xf>
    <xf numFmtId="49" fontId="8" fillId="0" borderId="13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49" fontId="6" fillId="7" borderId="19" xfId="0" applyNumberFormat="1" applyFont="1" applyFill="1" applyBorder="1" applyAlignment="1">
      <alignment horizontal="left" vertical="center" wrapText="1"/>
    </xf>
    <xf numFmtId="49" fontId="6" fillId="7" borderId="12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20" xfId="0" applyFont="1" applyFill="1" applyBorder="1" applyAlignment="1">
      <alignment horizontal="center" vertical="center" textRotation="90" wrapText="1"/>
    </xf>
    <xf numFmtId="0" fontId="6" fillId="7" borderId="21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7" borderId="0" xfId="0" applyFont="1" applyFill="1" applyBorder="1" applyAlignment="1">
      <alignment horizontal="center" vertical="center" textRotation="90" wrapText="1"/>
    </xf>
    <xf numFmtId="0" fontId="6" fillId="7" borderId="17" xfId="0" applyFont="1" applyFill="1" applyBorder="1" applyAlignment="1">
      <alignment horizontal="center" vertical="center" textRotation="90" wrapText="1"/>
    </xf>
    <xf numFmtId="0" fontId="6" fillId="31" borderId="13" xfId="0" applyFont="1" applyFill="1" applyBorder="1" applyAlignment="1">
      <alignment horizontal="center" vertical="center" textRotation="90" wrapText="1"/>
    </xf>
    <xf numFmtId="0" fontId="6" fillId="31" borderId="20" xfId="0" applyFont="1" applyFill="1" applyBorder="1" applyAlignment="1">
      <alignment horizontal="center" vertical="center" textRotation="90" wrapText="1"/>
    </xf>
    <xf numFmtId="0" fontId="6" fillId="31" borderId="21" xfId="0" applyFont="1" applyFill="1" applyBorder="1" applyAlignment="1">
      <alignment horizontal="center" vertical="center" textRotation="90" wrapText="1"/>
    </xf>
    <xf numFmtId="0" fontId="6" fillId="31" borderId="16" xfId="0" applyFont="1" applyFill="1" applyBorder="1" applyAlignment="1">
      <alignment horizontal="center" vertical="center" textRotation="90" wrapText="1"/>
    </xf>
    <xf numFmtId="0" fontId="6" fillId="31" borderId="0" xfId="0" applyFont="1" applyFill="1" applyBorder="1" applyAlignment="1">
      <alignment horizontal="center" vertical="center" textRotation="90" wrapText="1"/>
    </xf>
    <xf numFmtId="0" fontId="6" fillId="31" borderId="17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7" fillId="31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49" fontId="56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textRotation="90"/>
    </xf>
    <xf numFmtId="0" fontId="6" fillId="7" borderId="20" xfId="0" applyFont="1" applyFill="1" applyBorder="1" applyAlignment="1">
      <alignment horizontal="center" vertical="center" textRotation="90"/>
    </xf>
    <xf numFmtId="0" fontId="6" fillId="7" borderId="21" xfId="0" applyFont="1" applyFill="1" applyBorder="1" applyAlignment="1">
      <alignment horizontal="center" vertical="center" textRotation="90"/>
    </xf>
    <xf numFmtId="0" fontId="6" fillId="7" borderId="16" xfId="0" applyFont="1" applyFill="1" applyBorder="1" applyAlignment="1">
      <alignment horizontal="center" vertical="center" textRotation="90"/>
    </xf>
    <xf numFmtId="0" fontId="6" fillId="7" borderId="0" xfId="0" applyFont="1" applyFill="1" applyBorder="1" applyAlignment="1">
      <alignment horizontal="center" vertical="center" textRotation="90"/>
    </xf>
    <xf numFmtId="0" fontId="6" fillId="7" borderId="17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5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174" fontId="8" fillId="0" borderId="14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174" fontId="8" fillId="34" borderId="14" xfId="0" applyNumberFormat="1" applyFont="1" applyFill="1" applyBorder="1" applyAlignment="1">
      <alignment horizontal="center" vertical="center"/>
    </xf>
    <xf numFmtId="174" fontId="8" fillId="34" borderId="1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8" fillId="0" borderId="19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174" fontId="55" fillId="0" borderId="10" xfId="0" applyNumberFormat="1" applyFont="1" applyBorder="1" applyAlignment="1">
      <alignment horizontal="center" vertical="center"/>
    </xf>
    <xf numFmtId="174" fontId="55" fillId="0" borderId="19" xfId="0" applyNumberFormat="1" applyFont="1" applyBorder="1" applyAlignment="1">
      <alignment horizontal="center" vertical="center"/>
    </xf>
    <xf numFmtId="174" fontId="55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9" xfId="0" applyNumberFormat="1" applyFont="1" applyBorder="1" applyAlignment="1">
      <alignment horizontal="center" vertical="center"/>
    </xf>
    <xf numFmtId="175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wrapText="1"/>
    </xf>
    <xf numFmtId="0" fontId="8" fillId="0" borderId="21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0" fontId="8" fillId="0" borderId="18" xfId="0" applyNumberFormat="1" applyFont="1" applyFill="1" applyBorder="1" applyAlignment="1">
      <alignment horizontal="center" vertical="top" wrapText="1"/>
    </xf>
    <xf numFmtId="1" fontId="55" fillId="31" borderId="10" xfId="0" applyNumberFormat="1" applyFont="1" applyFill="1" applyBorder="1" applyAlignment="1">
      <alignment horizontal="center" vertical="center" wrapText="1"/>
    </xf>
    <xf numFmtId="1" fontId="55" fillId="31" borderId="19" xfId="0" applyNumberFormat="1" applyFont="1" applyFill="1" applyBorder="1" applyAlignment="1">
      <alignment horizontal="center" vertical="center" wrapText="1"/>
    </xf>
    <xf numFmtId="1" fontId="55" fillId="31" borderId="12" xfId="0" applyNumberFormat="1" applyFont="1" applyFill="1" applyBorder="1" applyAlignment="1">
      <alignment horizontal="center" vertical="center" wrapText="1"/>
    </xf>
    <xf numFmtId="175" fontId="8" fillId="31" borderId="10" xfId="0" applyNumberFormat="1" applyFont="1" applyFill="1" applyBorder="1" applyAlignment="1">
      <alignment horizontal="center" vertical="top" wrapText="1"/>
    </xf>
    <xf numFmtId="175" fontId="8" fillId="31" borderId="19" xfId="0" applyNumberFormat="1" applyFont="1" applyFill="1" applyBorder="1" applyAlignment="1">
      <alignment horizontal="center" vertical="top" wrapText="1"/>
    </xf>
    <xf numFmtId="175" fontId="8" fillId="31" borderId="12" xfId="0" applyNumberFormat="1" applyFont="1" applyFill="1" applyBorder="1" applyAlignment="1">
      <alignment horizontal="center" vertical="top" wrapText="1"/>
    </xf>
    <xf numFmtId="3" fontId="55" fillId="35" borderId="13" xfId="0" applyNumberFormat="1" applyFont="1" applyFill="1" applyBorder="1" applyAlignment="1">
      <alignment horizontal="center" vertical="center" wrapText="1"/>
    </xf>
    <xf numFmtId="3" fontId="55" fillId="35" borderId="20" xfId="0" applyNumberFormat="1" applyFont="1" applyFill="1" applyBorder="1" applyAlignment="1">
      <alignment horizontal="center" vertical="center" wrapText="1"/>
    </xf>
    <xf numFmtId="3" fontId="55" fillId="35" borderId="21" xfId="0" applyNumberFormat="1" applyFont="1" applyFill="1" applyBorder="1" applyAlignment="1">
      <alignment horizontal="center" vertical="center" wrapText="1"/>
    </xf>
    <xf numFmtId="3" fontId="55" fillId="35" borderId="14" xfId="0" applyNumberFormat="1" applyFont="1" applyFill="1" applyBorder="1" applyAlignment="1">
      <alignment horizontal="center" vertical="center" wrapText="1"/>
    </xf>
    <xf numFmtId="3" fontId="55" fillId="35" borderId="11" xfId="0" applyNumberFormat="1" applyFont="1" applyFill="1" applyBorder="1" applyAlignment="1">
      <alignment horizontal="center" vertical="center" wrapText="1"/>
    </xf>
    <xf numFmtId="3" fontId="55" fillId="35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top"/>
    </xf>
    <xf numFmtId="10" fontId="8" fillId="0" borderId="13" xfId="0" applyNumberFormat="1" applyFont="1" applyFill="1" applyBorder="1" applyAlignment="1">
      <alignment horizontal="center" wrapText="1"/>
    </xf>
    <xf numFmtId="10" fontId="8" fillId="0" borderId="20" xfId="0" applyNumberFormat="1" applyFont="1" applyFill="1" applyBorder="1" applyAlignment="1">
      <alignment horizontal="center" wrapText="1"/>
    </xf>
    <xf numFmtId="10" fontId="8" fillId="0" borderId="21" xfId="0" applyNumberFormat="1" applyFont="1" applyFill="1" applyBorder="1" applyAlignment="1">
      <alignment horizontal="center" wrapText="1"/>
    </xf>
    <xf numFmtId="10" fontId="8" fillId="0" borderId="14" xfId="0" applyNumberFormat="1" applyFont="1" applyFill="1" applyBorder="1" applyAlignment="1">
      <alignment horizontal="center" wrapText="1"/>
    </xf>
    <xf numFmtId="10" fontId="8" fillId="0" borderId="11" xfId="0" applyNumberFormat="1" applyFont="1" applyFill="1" applyBorder="1" applyAlignment="1">
      <alignment horizontal="center" wrapText="1"/>
    </xf>
    <xf numFmtId="10" fontId="8" fillId="0" borderId="15" xfId="0" applyNumberFormat="1" applyFont="1" applyFill="1" applyBorder="1" applyAlignment="1">
      <alignment horizontal="center" wrapText="1"/>
    </xf>
    <xf numFmtId="4" fontId="55" fillId="31" borderId="10" xfId="0" applyNumberFormat="1" applyFont="1" applyFill="1" applyBorder="1" applyAlignment="1">
      <alignment horizontal="center" wrapText="1"/>
    </xf>
    <xf numFmtId="4" fontId="55" fillId="31" borderId="19" xfId="0" applyNumberFormat="1" applyFont="1" applyFill="1" applyBorder="1" applyAlignment="1">
      <alignment horizontal="center" wrapText="1"/>
    </xf>
    <xf numFmtId="4" fontId="55" fillId="31" borderId="12" xfId="0" applyNumberFormat="1" applyFont="1" applyFill="1" applyBorder="1" applyAlignment="1">
      <alignment horizontal="center" wrapText="1"/>
    </xf>
    <xf numFmtId="2" fontId="55" fillId="31" borderId="10" xfId="0" applyNumberFormat="1" applyFont="1" applyFill="1" applyBorder="1" applyAlignment="1">
      <alignment horizontal="center" wrapText="1"/>
    </xf>
    <xf numFmtId="2" fontId="55" fillId="31" borderId="19" xfId="0" applyNumberFormat="1" applyFont="1" applyFill="1" applyBorder="1" applyAlignment="1">
      <alignment horizontal="center" wrapText="1"/>
    </xf>
    <xf numFmtId="2" fontId="55" fillId="31" borderId="12" xfId="0" applyNumberFormat="1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top"/>
    </xf>
    <xf numFmtId="0" fontId="8" fillId="31" borderId="11" xfId="0" applyFont="1" applyFill="1" applyBorder="1" applyAlignment="1">
      <alignment horizontal="center" vertical="top"/>
    </xf>
    <xf numFmtId="0" fontId="8" fillId="31" borderId="15" xfId="0" applyFont="1" applyFill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/>
    </xf>
    <xf numFmtId="0" fontId="8" fillId="34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55" fillId="31" borderId="14" xfId="0" applyFont="1" applyFill="1" applyBorder="1" applyAlignment="1">
      <alignment horizontal="center" vertical="top"/>
    </xf>
    <xf numFmtId="0" fontId="55" fillId="31" borderId="11" xfId="0" applyFont="1" applyFill="1" applyBorder="1" applyAlignment="1">
      <alignment horizontal="center" vertical="top"/>
    </xf>
    <xf numFmtId="0" fontId="55" fillId="31" borderId="15" xfId="0" applyFont="1" applyFill="1" applyBorder="1" applyAlignment="1">
      <alignment horizontal="center" vertical="top"/>
    </xf>
    <xf numFmtId="0" fontId="55" fillId="35" borderId="14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justify" vertical="top" wrapText="1"/>
    </xf>
    <xf numFmtId="173" fontId="8" fillId="0" borderId="10" xfId="0" applyNumberFormat="1" applyFont="1" applyBorder="1" applyAlignment="1">
      <alignment horizontal="center" vertical="center" wrapText="1"/>
    </xf>
    <xf numFmtId="173" fontId="8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0;&#1075;-&#1057;&#1077;&#1090;&#1080;\2018%20&#1075;&#1086;&#1076;\&#1076;&#1086;&#1082;.&#1087;&#1086;%20&#1080;&#1079;&#1074;&#1077;&#1097;\&#1092;1.9,%20&#1092;.8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.1.9."/>
      <sheetName val="Ф.8.3."/>
    </sheetNames>
    <sheetDataSet>
      <sheetData sheetId="0">
        <row r="10">
          <cell r="I10">
            <v>22.7</v>
          </cell>
        </row>
      </sheetData>
      <sheetData sheetId="1">
        <row r="5">
          <cell r="F5" t="str">
            <v> ООО "Юг сети", Самарская область</v>
          </cell>
        </row>
        <row r="28">
          <cell r="A28" t="str">
            <v>Генеральный директор</v>
          </cell>
          <cell r="AN28" t="str">
            <v>Д.С. Тихомиров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K28"/>
  <sheetViews>
    <sheetView view="pageBreakPreview" zoomScaleSheetLayoutView="100" zoomScalePageLayoutView="0" workbookViewId="0" topLeftCell="A16">
      <selection activeCell="EB17" sqref="EB17:EI17"/>
    </sheetView>
  </sheetViews>
  <sheetFormatPr defaultColWidth="0.875" defaultRowHeight="12.75"/>
  <cols>
    <col min="1" max="16384" width="0.875" style="2" customWidth="1"/>
  </cols>
  <sheetData>
    <row r="1" spans="1:167" s="1" customFormat="1" ht="15.75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FK1" s="3" t="s">
        <v>0</v>
      </c>
    </row>
    <row r="2" spans="1:167" s="1" customFormat="1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FK2" s="3"/>
    </row>
    <row r="3" s="5" customFormat="1" ht="11.25" customHeight="1">
      <c r="FK3" s="11" t="s">
        <v>56</v>
      </c>
    </row>
    <row r="4" spans="1:24" s="1" customFormat="1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167" s="1" customFormat="1" ht="33" customHeight="1">
      <c r="A5" s="108" t="s">
        <v>54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</row>
    <row r="6" spans="1:167" s="1" customFormat="1" ht="14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CC6" s="3" t="s">
        <v>49</v>
      </c>
      <c r="CD6" s="107" t="s">
        <v>119</v>
      </c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8" t="s">
        <v>47</v>
      </c>
      <c r="CP6" s="108"/>
      <c r="CQ6" s="108"/>
      <c r="CR6" s="108"/>
      <c r="CS6" s="108"/>
      <c r="CT6" s="108"/>
      <c r="CU6" s="108"/>
      <c r="CV6" s="108"/>
      <c r="CW6" s="103" t="s">
        <v>118</v>
      </c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" t="s">
        <v>48</v>
      </c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24" s="1" customFormat="1" ht="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26" s="1" customFormat="1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P8" s="125" t="str">
        <f>'1.3.'!F6</f>
        <v>ООО "Юг сети"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</row>
    <row r="9" spans="1:126" s="1" customFormat="1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AP9" s="126" t="s">
        <v>51</v>
      </c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</row>
    <row r="10" spans="1:103" s="1" customFormat="1" ht="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167" s="5" customFormat="1" ht="15" customHeight="1">
      <c r="A11" s="76" t="s">
        <v>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8"/>
      <c r="BE11" s="76" t="s">
        <v>12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8"/>
      <c r="EJ11" s="79" t="s">
        <v>28</v>
      </c>
      <c r="EK11" s="80"/>
      <c r="EL11" s="80"/>
      <c r="EM11" s="80"/>
      <c r="EN11" s="80"/>
      <c r="EO11" s="81"/>
      <c r="EP11" s="109" t="s">
        <v>29</v>
      </c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1"/>
      <c r="FF11" s="115" t="s">
        <v>33</v>
      </c>
      <c r="FG11" s="116"/>
      <c r="FH11" s="116"/>
      <c r="FI11" s="116"/>
      <c r="FJ11" s="116"/>
      <c r="FK11" s="117"/>
    </row>
    <row r="12" spans="1:167" s="5" customFormat="1" ht="69" customHeight="1">
      <c r="A12" s="79" t="s">
        <v>6</v>
      </c>
      <c r="B12" s="80"/>
      <c r="C12" s="80"/>
      <c r="D12" s="80"/>
      <c r="E12" s="80"/>
      <c r="F12" s="81"/>
      <c r="G12" s="79" t="s">
        <v>8</v>
      </c>
      <c r="H12" s="80"/>
      <c r="I12" s="80"/>
      <c r="J12" s="80"/>
      <c r="K12" s="80"/>
      <c r="L12" s="81"/>
      <c r="M12" s="79" t="s">
        <v>57</v>
      </c>
      <c r="N12" s="80"/>
      <c r="O12" s="80"/>
      <c r="P12" s="80"/>
      <c r="Q12" s="80"/>
      <c r="R12" s="81"/>
      <c r="S12" s="79" t="s">
        <v>9</v>
      </c>
      <c r="T12" s="80"/>
      <c r="U12" s="80"/>
      <c r="V12" s="80"/>
      <c r="W12" s="80"/>
      <c r="X12" s="80"/>
      <c r="Y12" s="80"/>
      <c r="Z12" s="81"/>
      <c r="AA12" s="79" t="s">
        <v>52</v>
      </c>
      <c r="AB12" s="80"/>
      <c r="AC12" s="80"/>
      <c r="AD12" s="80"/>
      <c r="AE12" s="80"/>
      <c r="AF12" s="81"/>
      <c r="AG12" s="79" t="s">
        <v>10</v>
      </c>
      <c r="AH12" s="80"/>
      <c r="AI12" s="80"/>
      <c r="AJ12" s="80"/>
      <c r="AK12" s="80"/>
      <c r="AL12" s="81"/>
      <c r="AM12" s="79" t="s">
        <v>5</v>
      </c>
      <c r="AN12" s="80"/>
      <c r="AO12" s="80"/>
      <c r="AP12" s="80"/>
      <c r="AQ12" s="80"/>
      <c r="AR12" s="81"/>
      <c r="AS12" s="85" t="s">
        <v>11</v>
      </c>
      <c r="AT12" s="86"/>
      <c r="AU12" s="86"/>
      <c r="AV12" s="86"/>
      <c r="AW12" s="86"/>
      <c r="AX12" s="87"/>
      <c r="AY12" s="91" t="s">
        <v>53</v>
      </c>
      <c r="AZ12" s="92"/>
      <c r="BA12" s="92"/>
      <c r="BB12" s="92"/>
      <c r="BC12" s="92"/>
      <c r="BD12" s="93"/>
      <c r="BE12" s="79" t="s">
        <v>13</v>
      </c>
      <c r="BF12" s="80"/>
      <c r="BG12" s="80"/>
      <c r="BH12" s="80"/>
      <c r="BI12" s="80"/>
      <c r="BJ12" s="80"/>
      <c r="BK12" s="81"/>
      <c r="BL12" s="79" t="s">
        <v>14</v>
      </c>
      <c r="BM12" s="80"/>
      <c r="BN12" s="80"/>
      <c r="BO12" s="80"/>
      <c r="BP12" s="80"/>
      <c r="BQ12" s="80"/>
      <c r="BR12" s="81"/>
      <c r="BS12" s="79" t="s">
        <v>15</v>
      </c>
      <c r="BT12" s="80"/>
      <c r="BU12" s="80"/>
      <c r="BV12" s="80"/>
      <c r="BW12" s="80"/>
      <c r="BX12" s="80"/>
      <c r="BY12" s="81"/>
      <c r="BZ12" s="97" t="s">
        <v>16</v>
      </c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9"/>
      <c r="EB12" s="79" t="s">
        <v>27</v>
      </c>
      <c r="EC12" s="80"/>
      <c r="ED12" s="80"/>
      <c r="EE12" s="80"/>
      <c r="EF12" s="80"/>
      <c r="EG12" s="80"/>
      <c r="EH12" s="80"/>
      <c r="EI12" s="81"/>
      <c r="EJ12" s="82"/>
      <c r="EK12" s="83"/>
      <c r="EL12" s="83"/>
      <c r="EM12" s="83"/>
      <c r="EN12" s="83"/>
      <c r="EO12" s="84"/>
      <c r="EP12" s="112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  <c r="FF12" s="118"/>
      <c r="FG12" s="119"/>
      <c r="FH12" s="119"/>
      <c r="FI12" s="119"/>
      <c r="FJ12" s="119"/>
      <c r="FK12" s="120"/>
    </row>
    <row r="13" spans="1:167" s="5" customFormat="1" ht="73.5" customHeight="1">
      <c r="A13" s="82"/>
      <c r="B13" s="83"/>
      <c r="C13" s="83"/>
      <c r="D13" s="83"/>
      <c r="E13" s="83"/>
      <c r="F13" s="84"/>
      <c r="G13" s="82"/>
      <c r="H13" s="83"/>
      <c r="I13" s="83"/>
      <c r="J13" s="83"/>
      <c r="K13" s="83"/>
      <c r="L13" s="84"/>
      <c r="M13" s="82"/>
      <c r="N13" s="83"/>
      <c r="O13" s="83"/>
      <c r="P13" s="83"/>
      <c r="Q13" s="83"/>
      <c r="R13" s="84"/>
      <c r="S13" s="82"/>
      <c r="T13" s="83"/>
      <c r="U13" s="83"/>
      <c r="V13" s="83"/>
      <c r="W13" s="83"/>
      <c r="X13" s="83"/>
      <c r="Y13" s="83"/>
      <c r="Z13" s="84"/>
      <c r="AA13" s="82"/>
      <c r="AB13" s="83"/>
      <c r="AC13" s="83"/>
      <c r="AD13" s="83"/>
      <c r="AE13" s="83"/>
      <c r="AF13" s="84"/>
      <c r="AG13" s="82"/>
      <c r="AH13" s="83"/>
      <c r="AI13" s="83"/>
      <c r="AJ13" s="83"/>
      <c r="AK13" s="83"/>
      <c r="AL13" s="84"/>
      <c r="AM13" s="82"/>
      <c r="AN13" s="83"/>
      <c r="AO13" s="83"/>
      <c r="AP13" s="83"/>
      <c r="AQ13" s="83"/>
      <c r="AR13" s="84"/>
      <c r="AS13" s="88"/>
      <c r="AT13" s="89"/>
      <c r="AU13" s="89"/>
      <c r="AV13" s="89"/>
      <c r="AW13" s="89"/>
      <c r="AX13" s="90"/>
      <c r="AY13" s="94"/>
      <c r="AZ13" s="95"/>
      <c r="BA13" s="95"/>
      <c r="BB13" s="95"/>
      <c r="BC13" s="95"/>
      <c r="BD13" s="96"/>
      <c r="BE13" s="82"/>
      <c r="BF13" s="83"/>
      <c r="BG13" s="83"/>
      <c r="BH13" s="83"/>
      <c r="BI13" s="83"/>
      <c r="BJ13" s="83"/>
      <c r="BK13" s="84"/>
      <c r="BL13" s="82"/>
      <c r="BM13" s="83"/>
      <c r="BN13" s="83"/>
      <c r="BO13" s="83"/>
      <c r="BP13" s="83"/>
      <c r="BQ13" s="83"/>
      <c r="BR13" s="84"/>
      <c r="BS13" s="82"/>
      <c r="BT13" s="83"/>
      <c r="BU13" s="83"/>
      <c r="BV13" s="83"/>
      <c r="BW13" s="83"/>
      <c r="BX13" s="83"/>
      <c r="BY13" s="84"/>
      <c r="BZ13" s="94" t="s">
        <v>17</v>
      </c>
      <c r="CA13" s="95"/>
      <c r="CB13" s="95"/>
      <c r="CC13" s="95"/>
      <c r="CD13" s="95"/>
      <c r="CE13" s="96"/>
      <c r="CF13" s="97" t="s">
        <v>18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9"/>
      <c r="CX13" s="97" t="s">
        <v>50</v>
      </c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9"/>
      <c r="DV13" s="82" t="s">
        <v>26</v>
      </c>
      <c r="DW13" s="83"/>
      <c r="DX13" s="83"/>
      <c r="DY13" s="83"/>
      <c r="DZ13" s="83"/>
      <c r="EA13" s="84"/>
      <c r="EB13" s="82"/>
      <c r="EC13" s="83"/>
      <c r="ED13" s="83"/>
      <c r="EE13" s="83"/>
      <c r="EF13" s="83"/>
      <c r="EG13" s="83"/>
      <c r="EH13" s="83"/>
      <c r="EI13" s="84"/>
      <c r="EJ13" s="82"/>
      <c r="EK13" s="83"/>
      <c r="EL13" s="83"/>
      <c r="EM13" s="83"/>
      <c r="EN13" s="83"/>
      <c r="EO13" s="84"/>
      <c r="EP13" s="79" t="s">
        <v>30</v>
      </c>
      <c r="EQ13" s="80"/>
      <c r="ER13" s="80"/>
      <c r="ES13" s="80"/>
      <c r="ET13" s="80"/>
      <c r="EU13" s="81"/>
      <c r="EV13" s="82" t="s">
        <v>31</v>
      </c>
      <c r="EW13" s="83"/>
      <c r="EX13" s="83"/>
      <c r="EY13" s="83"/>
      <c r="EZ13" s="84"/>
      <c r="FA13" s="82" t="s">
        <v>32</v>
      </c>
      <c r="FB13" s="83"/>
      <c r="FC13" s="83"/>
      <c r="FD13" s="83"/>
      <c r="FE13" s="84"/>
      <c r="FF13" s="118"/>
      <c r="FG13" s="119"/>
      <c r="FH13" s="119"/>
      <c r="FI13" s="119"/>
      <c r="FJ13" s="119"/>
      <c r="FK13" s="120"/>
    </row>
    <row r="14" spans="1:167" s="5" customFormat="1" ht="220.5" customHeight="1">
      <c r="A14" s="82"/>
      <c r="B14" s="83"/>
      <c r="C14" s="83"/>
      <c r="D14" s="83"/>
      <c r="E14" s="83"/>
      <c r="F14" s="84"/>
      <c r="G14" s="82"/>
      <c r="H14" s="83"/>
      <c r="I14" s="83"/>
      <c r="J14" s="83"/>
      <c r="K14" s="83"/>
      <c r="L14" s="84"/>
      <c r="M14" s="82"/>
      <c r="N14" s="83"/>
      <c r="O14" s="83"/>
      <c r="P14" s="83"/>
      <c r="Q14" s="83"/>
      <c r="R14" s="84"/>
      <c r="S14" s="82"/>
      <c r="T14" s="83"/>
      <c r="U14" s="83"/>
      <c r="V14" s="83"/>
      <c r="W14" s="83"/>
      <c r="X14" s="83"/>
      <c r="Y14" s="83"/>
      <c r="Z14" s="84"/>
      <c r="AA14" s="82"/>
      <c r="AB14" s="83"/>
      <c r="AC14" s="83"/>
      <c r="AD14" s="83"/>
      <c r="AE14" s="83"/>
      <c r="AF14" s="84"/>
      <c r="AG14" s="82"/>
      <c r="AH14" s="83"/>
      <c r="AI14" s="83"/>
      <c r="AJ14" s="83"/>
      <c r="AK14" s="83"/>
      <c r="AL14" s="84"/>
      <c r="AM14" s="82"/>
      <c r="AN14" s="83"/>
      <c r="AO14" s="83"/>
      <c r="AP14" s="83"/>
      <c r="AQ14" s="83"/>
      <c r="AR14" s="84"/>
      <c r="AS14" s="88"/>
      <c r="AT14" s="89"/>
      <c r="AU14" s="89"/>
      <c r="AV14" s="89"/>
      <c r="AW14" s="89"/>
      <c r="AX14" s="90"/>
      <c r="AY14" s="94"/>
      <c r="AZ14" s="95"/>
      <c r="BA14" s="95"/>
      <c r="BB14" s="95"/>
      <c r="BC14" s="95"/>
      <c r="BD14" s="96"/>
      <c r="BE14" s="82"/>
      <c r="BF14" s="83"/>
      <c r="BG14" s="83"/>
      <c r="BH14" s="83"/>
      <c r="BI14" s="83"/>
      <c r="BJ14" s="83"/>
      <c r="BK14" s="84"/>
      <c r="BL14" s="82"/>
      <c r="BM14" s="83"/>
      <c r="BN14" s="83"/>
      <c r="BO14" s="83"/>
      <c r="BP14" s="83"/>
      <c r="BQ14" s="83"/>
      <c r="BR14" s="84"/>
      <c r="BS14" s="82"/>
      <c r="BT14" s="83"/>
      <c r="BU14" s="83"/>
      <c r="BV14" s="83"/>
      <c r="BW14" s="83"/>
      <c r="BX14" s="83"/>
      <c r="BY14" s="84"/>
      <c r="BZ14" s="94"/>
      <c r="CA14" s="95"/>
      <c r="CB14" s="95"/>
      <c r="CC14" s="95"/>
      <c r="CD14" s="95"/>
      <c r="CE14" s="96"/>
      <c r="CF14" s="66" t="s">
        <v>19</v>
      </c>
      <c r="CG14" s="67"/>
      <c r="CH14" s="67"/>
      <c r="CI14" s="67"/>
      <c r="CJ14" s="67"/>
      <c r="CK14" s="68"/>
      <c r="CL14" s="66" t="s">
        <v>20</v>
      </c>
      <c r="CM14" s="67"/>
      <c r="CN14" s="67"/>
      <c r="CO14" s="67"/>
      <c r="CP14" s="67"/>
      <c r="CQ14" s="68"/>
      <c r="CR14" s="66" t="s">
        <v>21</v>
      </c>
      <c r="CS14" s="67"/>
      <c r="CT14" s="67"/>
      <c r="CU14" s="67"/>
      <c r="CV14" s="67"/>
      <c r="CW14" s="68"/>
      <c r="CX14" s="66" t="s">
        <v>22</v>
      </c>
      <c r="CY14" s="67"/>
      <c r="CZ14" s="67"/>
      <c r="DA14" s="67"/>
      <c r="DB14" s="67"/>
      <c r="DC14" s="68"/>
      <c r="DD14" s="66" t="s">
        <v>23</v>
      </c>
      <c r="DE14" s="67"/>
      <c r="DF14" s="67"/>
      <c r="DG14" s="67"/>
      <c r="DH14" s="67"/>
      <c r="DI14" s="68"/>
      <c r="DJ14" s="66" t="s">
        <v>24</v>
      </c>
      <c r="DK14" s="67"/>
      <c r="DL14" s="67"/>
      <c r="DM14" s="67"/>
      <c r="DN14" s="67"/>
      <c r="DO14" s="68"/>
      <c r="DP14" s="66" t="s">
        <v>25</v>
      </c>
      <c r="DQ14" s="67"/>
      <c r="DR14" s="67"/>
      <c r="DS14" s="67"/>
      <c r="DT14" s="67"/>
      <c r="DU14" s="68"/>
      <c r="DV14" s="82"/>
      <c r="DW14" s="83"/>
      <c r="DX14" s="83"/>
      <c r="DY14" s="83"/>
      <c r="DZ14" s="83"/>
      <c r="EA14" s="84"/>
      <c r="EB14" s="82"/>
      <c r="EC14" s="83"/>
      <c r="ED14" s="83"/>
      <c r="EE14" s="83"/>
      <c r="EF14" s="83"/>
      <c r="EG14" s="83"/>
      <c r="EH14" s="83"/>
      <c r="EI14" s="84"/>
      <c r="EJ14" s="104"/>
      <c r="EK14" s="105"/>
      <c r="EL14" s="105"/>
      <c r="EM14" s="105"/>
      <c r="EN14" s="105"/>
      <c r="EO14" s="106"/>
      <c r="EP14" s="104"/>
      <c r="EQ14" s="105"/>
      <c r="ER14" s="105"/>
      <c r="ES14" s="105"/>
      <c r="ET14" s="105"/>
      <c r="EU14" s="106"/>
      <c r="EV14" s="82"/>
      <c r="EW14" s="83"/>
      <c r="EX14" s="83"/>
      <c r="EY14" s="83"/>
      <c r="EZ14" s="84"/>
      <c r="FA14" s="82"/>
      <c r="FB14" s="83"/>
      <c r="FC14" s="83"/>
      <c r="FD14" s="83"/>
      <c r="FE14" s="84"/>
      <c r="FF14" s="121"/>
      <c r="FG14" s="122"/>
      <c r="FH14" s="122"/>
      <c r="FI14" s="122"/>
      <c r="FJ14" s="122"/>
      <c r="FK14" s="123"/>
    </row>
    <row r="15" spans="1:167" s="5" customFormat="1" ht="11.25" customHeight="1">
      <c r="A15" s="60">
        <v>1</v>
      </c>
      <c r="B15" s="60"/>
      <c r="C15" s="60"/>
      <c r="D15" s="60"/>
      <c r="E15" s="60"/>
      <c r="F15" s="60"/>
      <c r="G15" s="60">
        <v>2</v>
      </c>
      <c r="H15" s="60"/>
      <c r="I15" s="60"/>
      <c r="J15" s="60"/>
      <c r="K15" s="60"/>
      <c r="L15" s="60"/>
      <c r="M15" s="60">
        <v>3</v>
      </c>
      <c r="N15" s="60"/>
      <c r="O15" s="60"/>
      <c r="P15" s="60"/>
      <c r="Q15" s="60"/>
      <c r="R15" s="60"/>
      <c r="S15" s="60">
        <v>4</v>
      </c>
      <c r="T15" s="60"/>
      <c r="U15" s="60"/>
      <c r="V15" s="60"/>
      <c r="W15" s="60"/>
      <c r="X15" s="60"/>
      <c r="Y15" s="60"/>
      <c r="Z15" s="60"/>
      <c r="AA15" s="60">
        <v>5</v>
      </c>
      <c r="AB15" s="60"/>
      <c r="AC15" s="60"/>
      <c r="AD15" s="60"/>
      <c r="AE15" s="60"/>
      <c r="AF15" s="60"/>
      <c r="AG15" s="60">
        <v>6</v>
      </c>
      <c r="AH15" s="60"/>
      <c r="AI15" s="60"/>
      <c r="AJ15" s="60"/>
      <c r="AK15" s="60"/>
      <c r="AL15" s="60"/>
      <c r="AM15" s="60">
        <v>7</v>
      </c>
      <c r="AN15" s="60"/>
      <c r="AO15" s="60"/>
      <c r="AP15" s="60"/>
      <c r="AQ15" s="60"/>
      <c r="AR15" s="60"/>
      <c r="AS15" s="60">
        <v>8</v>
      </c>
      <c r="AT15" s="60"/>
      <c r="AU15" s="60"/>
      <c r="AV15" s="60"/>
      <c r="AW15" s="60"/>
      <c r="AX15" s="60"/>
      <c r="AY15" s="60">
        <v>9</v>
      </c>
      <c r="AZ15" s="60"/>
      <c r="BA15" s="60"/>
      <c r="BB15" s="60"/>
      <c r="BC15" s="60"/>
      <c r="BD15" s="60"/>
      <c r="BE15" s="60">
        <v>10</v>
      </c>
      <c r="BF15" s="60"/>
      <c r="BG15" s="60"/>
      <c r="BH15" s="60"/>
      <c r="BI15" s="60"/>
      <c r="BJ15" s="60"/>
      <c r="BK15" s="60"/>
      <c r="BL15" s="60">
        <v>11</v>
      </c>
      <c r="BM15" s="60"/>
      <c r="BN15" s="60"/>
      <c r="BO15" s="60"/>
      <c r="BP15" s="60"/>
      <c r="BQ15" s="60"/>
      <c r="BR15" s="60"/>
      <c r="BS15" s="60">
        <v>12</v>
      </c>
      <c r="BT15" s="60"/>
      <c r="BU15" s="60"/>
      <c r="BV15" s="60"/>
      <c r="BW15" s="60"/>
      <c r="BX15" s="60"/>
      <c r="BY15" s="60"/>
      <c r="BZ15" s="60">
        <v>13</v>
      </c>
      <c r="CA15" s="60"/>
      <c r="CB15" s="60"/>
      <c r="CC15" s="60"/>
      <c r="CD15" s="60"/>
      <c r="CE15" s="60"/>
      <c r="CF15" s="60">
        <v>14</v>
      </c>
      <c r="CG15" s="60"/>
      <c r="CH15" s="60"/>
      <c r="CI15" s="60"/>
      <c r="CJ15" s="60"/>
      <c r="CK15" s="60"/>
      <c r="CL15" s="60">
        <v>15</v>
      </c>
      <c r="CM15" s="60"/>
      <c r="CN15" s="60"/>
      <c r="CO15" s="60"/>
      <c r="CP15" s="60"/>
      <c r="CQ15" s="60"/>
      <c r="CR15" s="60">
        <v>16</v>
      </c>
      <c r="CS15" s="60"/>
      <c r="CT15" s="60"/>
      <c r="CU15" s="60"/>
      <c r="CV15" s="60"/>
      <c r="CW15" s="60"/>
      <c r="CX15" s="60">
        <v>17</v>
      </c>
      <c r="CY15" s="60"/>
      <c r="CZ15" s="60"/>
      <c r="DA15" s="60"/>
      <c r="DB15" s="60"/>
      <c r="DC15" s="60"/>
      <c r="DD15" s="60">
        <v>18</v>
      </c>
      <c r="DE15" s="60"/>
      <c r="DF15" s="60"/>
      <c r="DG15" s="60"/>
      <c r="DH15" s="60"/>
      <c r="DI15" s="60"/>
      <c r="DJ15" s="60">
        <v>19</v>
      </c>
      <c r="DK15" s="60"/>
      <c r="DL15" s="60"/>
      <c r="DM15" s="60"/>
      <c r="DN15" s="60"/>
      <c r="DO15" s="60"/>
      <c r="DP15" s="60">
        <v>20</v>
      </c>
      <c r="DQ15" s="60"/>
      <c r="DR15" s="60"/>
      <c r="DS15" s="60"/>
      <c r="DT15" s="60"/>
      <c r="DU15" s="60"/>
      <c r="DV15" s="60">
        <v>21</v>
      </c>
      <c r="DW15" s="60"/>
      <c r="DX15" s="60"/>
      <c r="DY15" s="60"/>
      <c r="DZ15" s="60"/>
      <c r="EA15" s="60"/>
      <c r="EB15" s="60">
        <v>22</v>
      </c>
      <c r="EC15" s="60"/>
      <c r="ED15" s="60"/>
      <c r="EE15" s="60"/>
      <c r="EF15" s="60"/>
      <c r="EG15" s="60"/>
      <c r="EH15" s="60"/>
      <c r="EI15" s="60"/>
      <c r="EJ15" s="60">
        <v>23</v>
      </c>
      <c r="EK15" s="60"/>
      <c r="EL15" s="60"/>
      <c r="EM15" s="60"/>
      <c r="EN15" s="60"/>
      <c r="EO15" s="60"/>
      <c r="EP15" s="60">
        <v>24</v>
      </c>
      <c r="EQ15" s="60"/>
      <c r="ER15" s="60"/>
      <c r="ES15" s="60"/>
      <c r="ET15" s="60"/>
      <c r="EU15" s="60"/>
      <c r="EV15" s="60">
        <v>25</v>
      </c>
      <c r="EW15" s="60"/>
      <c r="EX15" s="60"/>
      <c r="EY15" s="60"/>
      <c r="EZ15" s="60"/>
      <c r="FA15" s="60">
        <v>26</v>
      </c>
      <c r="FB15" s="60"/>
      <c r="FC15" s="60"/>
      <c r="FD15" s="60"/>
      <c r="FE15" s="60"/>
      <c r="FF15" s="60">
        <v>27</v>
      </c>
      <c r="FG15" s="60"/>
      <c r="FH15" s="60"/>
      <c r="FI15" s="60"/>
      <c r="FJ15" s="60"/>
      <c r="FK15" s="60"/>
    </row>
    <row r="16" spans="1:167" s="6" customFormat="1" ht="12">
      <c r="A16" s="70" t="s">
        <v>34</v>
      </c>
      <c r="B16" s="70"/>
      <c r="C16" s="70"/>
      <c r="D16" s="70"/>
      <c r="E16" s="70"/>
      <c r="F16" s="70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3"/>
      <c r="T16" s="74"/>
      <c r="U16" s="74"/>
      <c r="V16" s="74"/>
      <c r="W16" s="74"/>
      <c r="X16" s="74"/>
      <c r="Y16" s="74"/>
      <c r="Z16" s="75"/>
      <c r="AA16" s="72"/>
      <c r="AB16" s="72"/>
      <c r="AC16" s="72"/>
      <c r="AD16" s="72"/>
      <c r="AE16" s="72"/>
      <c r="AF16" s="72"/>
      <c r="AG16" s="52"/>
      <c r="AH16" s="53"/>
      <c r="AI16" s="53"/>
      <c r="AJ16" s="53"/>
      <c r="AK16" s="53"/>
      <c r="AL16" s="54"/>
      <c r="AM16" s="52"/>
      <c r="AN16" s="53"/>
      <c r="AO16" s="53"/>
      <c r="AP16" s="53"/>
      <c r="AQ16" s="53"/>
      <c r="AR16" s="54"/>
      <c r="AS16" s="59"/>
      <c r="AT16" s="59"/>
      <c r="AU16" s="59"/>
      <c r="AV16" s="59"/>
      <c r="AW16" s="59"/>
      <c r="AX16" s="59"/>
      <c r="AY16" s="56">
        <v>0</v>
      </c>
      <c r="AZ16" s="56"/>
      <c r="BA16" s="56"/>
      <c r="BB16" s="56"/>
      <c r="BC16" s="56"/>
      <c r="BD16" s="56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56">
        <v>0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>
        <v>0</v>
      </c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6"/>
      <c r="FG16" s="56"/>
      <c r="FH16" s="56"/>
      <c r="FI16" s="56"/>
      <c r="FJ16" s="56"/>
      <c r="FK16" s="56"/>
    </row>
    <row r="17" spans="1:167" s="6" customFormat="1" ht="12">
      <c r="A17" s="70" t="s">
        <v>34</v>
      </c>
      <c r="B17" s="70"/>
      <c r="C17" s="70"/>
      <c r="D17" s="70"/>
      <c r="E17" s="70"/>
      <c r="F17" s="70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3"/>
      <c r="T17" s="74"/>
      <c r="U17" s="74"/>
      <c r="V17" s="74"/>
      <c r="W17" s="74"/>
      <c r="X17" s="74"/>
      <c r="Y17" s="74"/>
      <c r="Z17" s="75"/>
      <c r="AA17" s="72"/>
      <c r="AB17" s="72"/>
      <c r="AC17" s="72"/>
      <c r="AD17" s="72"/>
      <c r="AE17" s="72"/>
      <c r="AF17" s="72"/>
      <c r="AG17" s="52"/>
      <c r="AH17" s="53"/>
      <c r="AI17" s="53"/>
      <c r="AJ17" s="53"/>
      <c r="AK17" s="53"/>
      <c r="AL17" s="54"/>
      <c r="AM17" s="52"/>
      <c r="AN17" s="53"/>
      <c r="AO17" s="53"/>
      <c r="AP17" s="53"/>
      <c r="AQ17" s="53"/>
      <c r="AR17" s="54"/>
      <c r="AS17" s="59"/>
      <c r="AT17" s="59"/>
      <c r="AU17" s="59"/>
      <c r="AV17" s="59"/>
      <c r="AW17" s="59"/>
      <c r="AX17" s="59"/>
      <c r="AY17" s="56">
        <v>0</v>
      </c>
      <c r="AZ17" s="56"/>
      <c r="BA17" s="56"/>
      <c r="BB17" s="56"/>
      <c r="BC17" s="56"/>
      <c r="BD17" s="56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56">
        <v>0</v>
      </c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>
        <v>0</v>
      </c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6"/>
      <c r="FG17" s="56"/>
      <c r="FH17" s="56"/>
      <c r="FI17" s="56"/>
      <c r="FJ17" s="56"/>
      <c r="FK17" s="56"/>
    </row>
    <row r="18" spans="1:167" s="6" customFormat="1" ht="27" customHeight="1">
      <c r="A18" s="8"/>
      <c r="B18" s="63" t="s">
        <v>35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4"/>
      <c r="AS18" s="51" t="s">
        <v>36</v>
      </c>
      <c r="AT18" s="51"/>
      <c r="AU18" s="51"/>
      <c r="AV18" s="51"/>
      <c r="AW18" s="51"/>
      <c r="AX18" s="51"/>
      <c r="AY18" s="62">
        <f>SUM(AY16:BD17)</f>
        <v>0</v>
      </c>
      <c r="AZ18" s="62"/>
      <c r="BA18" s="62"/>
      <c r="BB18" s="62"/>
      <c r="BC18" s="62"/>
      <c r="BD18" s="62"/>
      <c r="BE18" s="65" t="s">
        <v>37</v>
      </c>
      <c r="BF18" s="65"/>
      <c r="BG18" s="65"/>
      <c r="BH18" s="65"/>
      <c r="BI18" s="65"/>
      <c r="BJ18" s="65"/>
      <c r="BK18" s="65"/>
      <c r="BL18" s="65" t="s">
        <v>37</v>
      </c>
      <c r="BM18" s="65"/>
      <c r="BN18" s="65"/>
      <c r="BO18" s="65"/>
      <c r="BP18" s="65"/>
      <c r="BQ18" s="65"/>
      <c r="BR18" s="65"/>
      <c r="BS18" s="65" t="s">
        <v>37</v>
      </c>
      <c r="BT18" s="65"/>
      <c r="BU18" s="65"/>
      <c r="BV18" s="65"/>
      <c r="BW18" s="65"/>
      <c r="BX18" s="65"/>
      <c r="BY18" s="65"/>
      <c r="BZ18" s="62">
        <f>SUM(BZ16:CE17)</f>
        <v>0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1" t="s">
        <v>37</v>
      </c>
      <c r="EQ18" s="61"/>
      <c r="ER18" s="61"/>
      <c r="ES18" s="61"/>
      <c r="ET18" s="61"/>
      <c r="EU18" s="61"/>
      <c r="EV18" s="61" t="s">
        <v>37</v>
      </c>
      <c r="EW18" s="61"/>
      <c r="EX18" s="61"/>
      <c r="EY18" s="61"/>
      <c r="EZ18" s="61"/>
      <c r="FA18" s="61" t="s">
        <v>37</v>
      </c>
      <c r="FB18" s="61"/>
      <c r="FC18" s="61"/>
      <c r="FD18" s="61"/>
      <c r="FE18" s="61"/>
      <c r="FF18" s="65" t="s">
        <v>38</v>
      </c>
      <c r="FG18" s="65"/>
      <c r="FH18" s="65"/>
      <c r="FI18" s="65"/>
      <c r="FJ18" s="65"/>
      <c r="FK18" s="65"/>
    </row>
    <row r="19" spans="1:167" s="6" customFormat="1" ht="27" customHeight="1">
      <c r="A19" s="8"/>
      <c r="B19" s="57" t="s">
        <v>39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51" t="s">
        <v>41</v>
      </c>
      <c r="AT19" s="51"/>
      <c r="AU19" s="51"/>
      <c r="AV19" s="51"/>
      <c r="AW19" s="51"/>
      <c r="AX19" s="51"/>
      <c r="AY19" s="48"/>
      <c r="AZ19" s="48"/>
      <c r="BA19" s="48"/>
      <c r="BB19" s="48"/>
      <c r="BC19" s="48"/>
      <c r="BD19" s="48"/>
      <c r="BE19" s="47" t="s">
        <v>37</v>
      </c>
      <c r="BF19" s="47"/>
      <c r="BG19" s="47"/>
      <c r="BH19" s="47"/>
      <c r="BI19" s="47"/>
      <c r="BJ19" s="47"/>
      <c r="BK19" s="47"/>
      <c r="BL19" s="47" t="s">
        <v>37</v>
      </c>
      <c r="BM19" s="47"/>
      <c r="BN19" s="47"/>
      <c r="BO19" s="47"/>
      <c r="BP19" s="47"/>
      <c r="BQ19" s="47"/>
      <c r="BR19" s="47"/>
      <c r="BS19" s="47" t="s">
        <v>37</v>
      </c>
      <c r="BT19" s="47"/>
      <c r="BU19" s="47"/>
      <c r="BV19" s="47"/>
      <c r="BW19" s="47"/>
      <c r="BX19" s="47"/>
      <c r="BY19" s="47"/>
      <c r="BZ19" s="48">
        <v>0</v>
      </c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6" t="s">
        <v>37</v>
      </c>
      <c r="EQ19" s="46"/>
      <c r="ER19" s="46"/>
      <c r="ES19" s="46"/>
      <c r="ET19" s="46"/>
      <c r="EU19" s="46"/>
      <c r="EV19" s="46" t="s">
        <v>37</v>
      </c>
      <c r="EW19" s="46"/>
      <c r="EX19" s="46"/>
      <c r="EY19" s="46"/>
      <c r="EZ19" s="46"/>
      <c r="FA19" s="46" t="s">
        <v>37</v>
      </c>
      <c r="FB19" s="46"/>
      <c r="FC19" s="46"/>
      <c r="FD19" s="46"/>
      <c r="FE19" s="46"/>
      <c r="FF19" s="47" t="s">
        <v>45</v>
      </c>
      <c r="FG19" s="47"/>
      <c r="FH19" s="47"/>
      <c r="FI19" s="47"/>
      <c r="FJ19" s="47"/>
      <c r="FK19" s="47"/>
    </row>
    <row r="20" spans="1:167" s="6" customFormat="1" ht="27" customHeight="1">
      <c r="A20" s="8"/>
      <c r="B20" s="57" t="s">
        <v>40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51" t="s">
        <v>42</v>
      </c>
      <c r="AT20" s="51"/>
      <c r="AU20" s="51"/>
      <c r="AV20" s="51"/>
      <c r="AW20" s="51"/>
      <c r="AX20" s="51"/>
      <c r="AY20" s="48"/>
      <c r="AZ20" s="48"/>
      <c r="BA20" s="48"/>
      <c r="BB20" s="48"/>
      <c r="BC20" s="48"/>
      <c r="BD20" s="48"/>
      <c r="BE20" s="47" t="s">
        <v>37</v>
      </c>
      <c r="BF20" s="47"/>
      <c r="BG20" s="47"/>
      <c r="BH20" s="47"/>
      <c r="BI20" s="47"/>
      <c r="BJ20" s="47"/>
      <c r="BK20" s="47"/>
      <c r="BL20" s="47" t="s">
        <v>37</v>
      </c>
      <c r="BM20" s="47"/>
      <c r="BN20" s="47"/>
      <c r="BO20" s="47"/>
      <c r="BP20" s="47"/>
      <c r="BQ20" s="47"/>
      <c r="BR20" s="47"/>
      <c r="BS20" s="47" t="s">
        <v>37</v>
      </c>
      <c r="BT20" s="47"/>
      <c r="BU20" s="47"/>
      <c r="BV20" s="47"/>
      <c r="BW20" s="47"/>
      <c r="BX20" s="47"/>
      <c r="BY20" s="47"/>
      <c r="BZ20" s="48">
        <v>0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6" t="s">
        <v>37</v>
      </c>
      <c r="EQ20" s="46"/>
      <c r="ER20" s="46"/>
      <c r="ES20" s="46"/>
      <c r="ET20" s="46"/>
      <c r="EU20" s="46"/>
      <c r="EV20" s="46" t="s">
        <v>37</v>
      </c>
      <c r="EW20" s="46"/>
      <c r="EX20" s="46"/>
      <c r="EY20" s="46"/>
      <c r="EZ20" s="46"/>
      <c r="FA20" s="46" t="s">
        <v>37</v>
      </c>
      <c r="FB20" s="46"/>
      <c r="FC20" s="46"/>
      <c r="FD20" s="46"/>
      <c r="FE20" s="46"/>
      <c r="FF20" s="47" t="s">
        <v>45</v>
      </c>
      <c r="FG20" s="47"/>
      <c r="FH20" s="47"/>
      <c r="FI20" s="47"/>
      <c r="FJ20" s="47"/>
      <c r="FK20" s="47"/>
    </row>
    <row r="21" spans="1:167" s="6" customFormat="1" ht="27" customHeight="1">
      <c r="A21" s="8"/>
      <c r="B21" s="49" t="s">
        <v>55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0"/>
      <c r="AS21" s="51" t="s">
        <v>44</v>
      </c>
      <c r="AT21" s="51"/>
      <c r="AU21" s="51"/>
      <c r="AV21" s="51"/>
      <c r="AW21" s="51"/>
      <c r="AX21" s="51"/>
      <c r="AY21" s="48"/>
      <c r="AZ21" s="48"/>
      <c r="BA21" s="48"/>
      <c r="BB21" s="48"/>
      <c r="BC21" s="48"/>
      <c r="BD21" s="48"/>
      <c r="BE21" s="47" t="s">
        <v>37</v>
      </c>
      <c r="BF21" s="47"/>
      <c r="BG21" s="47"/>
      <c r="BH21" s="47"/>
      <c r="BI21" s="47"/>
      <c r="BJ21" s="47"/>
      <c r="BK21" s="47"/>
      <c r="BL21" s="47" t="s">
        <v>37</v>
      </c>
      <c r="BM21" s="47"/>
      <c r="BN21" s="47"/>
      <c r="BO21" s="47"/>
      <c r="BP21" s="47"/>
      <c r="BQ21" s="47"/>
      <c r="BR21" s="47"/>
      <c r="BS21" s="47" t="s">
        <v>37</v>
      </c>
      <c r="BT21" s="47"/>
      <c r="BU21" s="47"/>
      <c r="BV21" s="47"/>
      <c r="BW21" s="47"/>
      <c r="BX21" s="47"/>
      <c r="BY21" s="47"/>
      <c r="BZ21" s="48">
        <v>0</v>
      </c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101" t="s">
        <v>37</v>
      </c>
      <c r="EQ21" s="101"/>
      <c r="ER21" s="101"/>
      <c r="ES21" s="101"/>
      <c r="ET21" s="101"/>
      <c r="EU21" s="101"/>
      <c r="EV21" s="101" t="s">
        <v>37</v>
      </c>
      <c r="EW21" s="101"/>
      <c r="EX21" s="101"/>
      <c r="EY21" s="101"/>
      <c r="EZ21" s="101"/>
      <c r="FA21" s="101" t="s">
        <v>37</v>
      </c>
      <c r="FB21" s="101"/>
      <c r="FC21" s="101"/>
      <c r="FD21" s="101"/>
      <c r="FE21" s="101"/>
      <c r="FF21" s="48" t="s">
        <v>38</v>
      </c>
      <c r="FG21" s="48"/>
      <c r="FH21" s="48"/>
      <c r="FI21" s="48"/>
      <c r="FJ21" s="48"/>
      <c r="FK21" s="48"/>
    </row>
    <row r="22" spans="1:167" s="6" customFormat="1" ht="51" customHeight="1">
      <c r="A22" s="8"/>
      <c r="B22" s="57" t="s">
        <v>58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102" t="s">
        <v>43</v>
      </c>
      <c r="AT22" s="102"/>
      <c r="AU22" s="102"/>
      <c r="AV22" s="102"/>
      <c r="AW22" s="102"/>
      <c r="AX22" s="102"/>
      <c r="AY22" s="48"/>
      <c r="AZ22" s="48"/>
      <c r="BA22" s="48"/>
      <c r="BB22" s="48"/>
      <c r="BC22" s="48"/>
      <c r="BD22" s="48"/>
      <c r="BE22" s="47" t="s">
        <v>37</v>
      </c>
      <c r="BF22" s="47"/>
      <c r="BG22" s="47"/>
      <c r="BH22" s="47"/>
      <c r="BI22" s="47"/>
      <c r="BJ22" s="47"/>
      <c r="BK22" s="47"/>
      <c r="BL22" s="47" t="s">
        <v>37</v>
      </c>
      <c r="BM22" s="47"/>
      <c r="BN22" s="47"/>
      <c r="BO22" s="47"/>
      <c r="BP22" s="47"/>
      <c r="BQ22" s="47"/>
      <c r="BR22" s="47"/>
      <c r="BS22" s="47" t="s">
        <v>37</v>
      </c>
      <c r="BT22" s="47"/>
      <c r="BU22" s="47"/>
      <c r="BV22" s="47"/>
      <c r="BW22" s="47"/>
      <c r="BX22" s="47"/>
      <c r="BY22" s="47"/>
      <c r="BZ22" s="100">
        <v>0</v>
      </c>
      <c r="CA22" s="100"/>
      <c r="CB22" s="100"/>
      <c r="CC22" s="100"/>
      <c r="CD22" s="100"/>
      <c r="CE22" s="100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6" t="s">
        <v>37</v>
      </c>
      <c r="EQ22" s="46"/>
      <c r="ER22" s="46"/>
      <c r="ES22" s="46"/>
      <c r="ET22" s="46"/>
      <c r="EU22" s="46"/>
      <c r="EV22" s="46" t="s">
        <v>37</v>
      </c>
      <c r="EW22" s="46"/>
      <c r="EX22" s="46"/>
      <c r="EY22" s="46"/>
      <c r="EZ22" s="46"/>
      <c r="FA22" s="46" t="s">
        <v>37</v>
      </c>
      <c r="FB22" s="46"/>
      <c r="FC22" s="46"/>
      <c r="FD22" s="46"/>
      <c r="FE22" s="46"/>
      <c r="FF22" s="100" t="s">
        <v>46</v>
      </c>
      <c r="FG22" s="100"/>
      <c r="FH22" s="100"/>
      <c r="FI22" s="100"/>
      <c r="FJ22" s="100"/>
      <c r="FK22" s="100"/>
    </row>
    <row r="24" spans="35:136" s="1" customFormat="1" ht="15.75">
      <c r="AI24" s="125" t="str">
        <f>'1.3.'!A17</f>
        <v>Генеральный директор</v>
      </c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 t="str">
        <f>'1.3.'!AL17</f>
        <v>Д.С. Тихомиров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</row>
    <row r="25" spans="35:136" s="4" customFormat="1" ht="13.5" customHeight="1">
      <c r="AI25" s="126" t="s">
        <v>2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 t="s">
        <v>3</v>
      </c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 t="s">
        <v>4</v>
      </c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</row>
    <row r="27" spans="1:2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167" s="5" customFormat="1" ht="28.5" customHeight="1">
      <c r="A28" s="124" t="s">
        <v>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</row>
    <row r="29" ht="3" customHeight="1"/>
  </sheetData>
  <sheetProtection/>
  <mergeCells count="232">
    <mergeCell ref="A28:FK28"/>
    <mergeCell ref="AP8:DV8"/>
    <mergeCell ref="AP9:DV9"/>
    <mergeCell ref="AI24:BS24"/>
    <mergeCell ref="BT24:DD24"/>
    <mergeCell ref="DE24:EF24"/>
    <mergeCell ref="AI25:BS25"/>
    <mergeCell ref="BT25:DD25"/>
    <mergeCell ref="DE25:EF25"/>
    <mergeCell ref="EP22:EU22"/>
    <mergeCell ref="CW6:DG6"/>
    <mergeCell ref="EJ11:EO14"/>
    <mergeCell ref="CD6:CN6"/>
    <mergeCell ref="A5:FK5"/>
    <mergeCell ref="CO6:CV6"/>
    <mergeCell ref="EP11:FE12"/>
    <mergeCell ref="FF11:FK14"/>
    <mergeCell ref="FA13:FE14"/>
    <mergeCell ref="EV13:EZ14"/>
    <mergeCell ref="EP13:EU14"/>
    <mergeCell ref="FA22:FE22"/>
    <mergeCell ref="FF22:FK22"/>
    <mergeCell ref="DP22:DU22"/>
    <mergeCell ref="DV22:EA22"/>
    <mergeCell ref="EB22:EI22"/>
    <mergeCell ref="EJ22:EO22"/>
    <mergeCell ref="CL22:CQ22"/>
    <mergeCell ref="CR22:CW22"/>
    <mergeCell ref="CX22:DC22"/>
    <mergeCell ref="DD22:DI22"/>
    <mergeCell ref="FA21:FE21"/>
    <mergeCell ref="FF21:FK21"/>
    <mergeCell ref="CR21:CW21"/>
    <mergeCell ref="CX21:DC21"/>
    <mergeCell ref="DJ22:DO22"/>
    <mergeCell ref="EV22:EZ22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EB21:EI21"/>
    <mergeCell ref="EJ21:EO21"/>
    <mergeCell ref="EP21:EU21"/>
    <mergeCell ref="EV21:EZ21"/>
    <mergeCell ref="DD21:DI21"/>
    <mergeCell ref="DJ21:DO21"/>
    <mergeCell ref="DP21:DU21"/>
    <mergeCell ref="DV21:EA21"/>
    <mergeCell ref="BE11:EI11"/>
    <mergeCell ref="EJ15:EO15"/>
    <mergeCell ref="EB12:EI14"/>
    <mergeCell ref="DV13:EA14"/>
    <mergeCell ref="BZ13:CE14"/>
    <mergeCell ref="BS12:BY14"/>
    <mergeCell ref="CX13:DU13"/>
    <mergeCell ref="BZ15:CE15"/>
    <mergeCell ref="BL15:BR15"/>
    <mergeCell ref="CF13:CW13"/>
    <mergeCell ref="BZ12:EA12"/>
    <mergeCell ref="CL14:CQ14"/>
    <mergeCell ref="CL15:CQ15"/>
    <mergeCell ref="CL16:CQ16"/>
    <mergeCell ref="DD14:DI14"/>
    <mergeCell ref="DD15:DI15"/>
    <mergeCell ref="DD16:DI16"/>
    <mergeCell ref="DJ14:DO14"/>
    <mergeCell ref="CR14:CW14"/>
    <mergeCell ref="DP14:DU14"/>
    <mergeCell ref="AM12:AR14"/>
    <mergeCell ref="BL16:BR16"/>
    <mergeCell ref="BS15:BY15"/>
    <mergeCell ref="BS16:BY16"/>
    <mergeCell ref="BL12:BR14"/>
    <mergeCell ref="BE15:BK15"/>
    <mergeCell ref="BE16:BK16"/>
    <mergeCell ref="BE12:BK14"/>
    <mergeCell ref="AY12:BD14"/>
    <mergeCell ref="AM16:AR16"/>
    <mergeCell ref="A11:BD11"/>
    <mergeCell ref="AM15:AR15"/>
    <mergeCell ref="AG12:AL14"/>
    <mergeCell ref="AA12:AF14"/>
    <mergeCell ref="S12:Z14"/>
    <mergeCell ref="M12:R14"/>
    <mergeCell ref="G12:L14"/>
    <mergeCell ref="A12:F14"/>
    <mergeCell ref="A15:F15"/>
    <mergeCell ref="AS12:AX14"/>
    <mergeCell ref="A16:F16"/>
    <mergeCell ref="A17:F17"/>
    <mergeCell ref="G17:L17"/>
    <mergeCell ref="M17:R17"/>
    <mergeCell ref="S17:Z17"/>
    <mergeCell ref="AA17:AF17"/>
    <mergeCell ref="G16:L16"/>
    <mergeCell ref="M16:R16"/>
    <mergeCell ref="AA16:AF16"/>
    <mergeCell ref="S16:Z16"/>
    <mergeCell ref="AG17:AL17"/>
    <mergeCell ref="AM17:AR17"/>
    <mergeCell ref="AS17:AX17"/>
    <mergeCell ref="AY17:BD17"/>
    <mergeCell ref="BE17:BK17"/>
    <mergeCell ref="BL17:BR17"/>
    <mergeCell ref="DP15:DU15"/>
    <mergeCell ref="BS17:BY17"/>
    <mergeCell ref="BZ17:CE17"/>
    <mergeCell ref="CF17:CK17"/>
    <mergeCell ref="CL17:CQ17"/>
    <mergeCell ref="CF14:CK14"/>
    <mergeCell ref="CR17:CW17"/>
    <mergeCell ref="CR15:CW15"/>
    <mergeCell ref="CR18:CW18"/>
    <mergeCell ref="CX17:DC17"/>
    <mergeCell ref="DD17:DI17"/>
    <mergeCell ref="CX15:DC15"/>
    <mergeCell ref="CX14:DC14"/>
    <mergeCell ref="FA17:FE17"/>
    <mergeCell ref="DJ17:DO17"/>
    <mergeCell ref="DP17:DU17"/>
    <mergeCell ref="DV17:EA17"/>
    <mergeCell ref="EB17:EI17"/>
    <mergeCell ref="FF17:FK17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FF18:FK18"/>
    <mergeCell ref="S15:Z15"/>
    <mergeCell ref="AA15:AF15"/>
    <mergeCell ref="AG15:AL15"/>
    <mergeCell ref="AS15:AX15"/>
    <mergeCell ref="AY15:BD15"/>
    <mergeCell ref="CF15:CK15"/>
    <mergeCell ref="B18:AR18"/>
    <mergeCell ref="EV15:EZ15"/>
    <mergeCell ref="FA15:FE15"/>
    <mergeCell ref="FF15:FK15"/>
    <mergeCell ref="CF16:CK16"/>
    <mergeCell ref="CR16:CW16"/>
    <mergeCell ref="CX18:DC18"/>
    <mergeCell ref="G15:L15"/>
    <mergeCell ref="M15:R15"/>
    <mergeCell ref="CX16:DC16"/>
    <mergeCell ref="EB18:EI18"/>
    <mergeCell ref="EJ18:EO18"/>
    <mergeCell ref="AY19:BD19"/>
    <mergeCell ref="BE19:BK19"/>
    <mergeCell ref="FA18:FE18"/>
    <mergeCell ref="BL19:BR19"/>
    <mergeCell ref="BS19:BY19"/>
    <mergeCell ref="BZ19:CE19"/>
    <mergeCell ref="DJ19:DO19"/>
    <mergeCell ref="DP19:DU19"/>
    <mergeCell ref="EP15:EU15"/>
    <mergeCell ref="EP18:EU18"/>
    <mergeCell ref="EV18:EZ18"/>
    <mergeCell ref="DD18:DI18"/>
    <mergeCell ref="DJ18:DO18"/>
    <mergeCell ref="DP18:DU18"/>
    <mergeCell ref="DV18:EA18"/>
    <mergeCell ref="DV15:EA15"/>
    <mergeCell ref="DJ15:DO15"/>
    <mergeCell ref="EB15:EI15"/>
    <mergeCell ref="AS16:AX16"/>
    <mergeCell ref="AY16:BD16"/>
    <mergeCell ref="B19:AR19"/>
    <mergeCell ref="AS19:AX19"/>
    <mergeCell ref="EB19:EI19"/>
    <mergeCell ref="DP16:DU16"/>
    <mergeCell ref="DV16:EA16"/>
    <mergeCell ref="DJ16:DO16"/>
    <mergeCell ref="EB16:EI16"/>
    <mergeCell ref="DD19:DI19"/>
    <mergeCell ref="DV19:EA19"/>
    <mergeCell ref="CF19:CK19"/>
    <mergeCell ref="CL19:CQ19"/>
    <mergeCell ref="CR19:CW19"/>
    <mergeCell ref="CX19:DC19"/>
    <mergeCell ref="EJ19:EO19"/>
    <mergeCell ref="EP19:EU19"/>
    <mergeCell ref="EV19:EZ19"/>
    <mergeCell ref="EP16:EU16"/>
    <mergeCell ref="EV16:EZ16"/>
    <mergeCell ref="EJ16:EO16"/>
    <mergeCell ref="EJ17:EO17"/>
    <mergeCell ref="EP17:EU17"/>
    <mergeCell ref="EV17:EZ17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EB20:EI20"/>
    <mergeCell ref="AG16:AL16"/>
    <mergeCell ref="FA16:FE16"/>
    <mergeCell ref="FF16:FK16"/>
    <mergeCell ref="BZ16:CE16"/>
    <mergeCell ref="BL21:BR21"/>
    <mergeCell ref="BS21:BY21"/>
    <mergeCell ref="BZ21:CE21"/>
    <mergeCell ref="EJ20:EO20"/>
    <mergeCell ref="CF20:CK20"/>
    <mergeCell ref="CL20:CQ20"/>
    <mergeCell ref="CR20:CW20"/>
    <mergeCell ref="CX20:DC20"/>
    <mergeCell ref="DD20:DI20"/>
    <mergeCell ref="DJ20:DO20"/>
    <mergeCell ref="B21:AR21"/>
    <mergeCell ref="AS21:AX21"/>
    <mergeCell ref="AY21:BD21"/>
    <mergeCell ref="BE21:BK21"/>
    <mergeCell ref="CF21:CK21"/>
    <mergeCell ref="CL21:CQ21"/>
    <mergeCell ref="EV20:EZ20"/>
    <mergeCell ref="FA20:FE20"/>
    <mergeCell ref="FF20:FK20"/>
    <mergeCell ref="EP20:EU20"/>
    <mergeCell ref="DP20:DU20"/>
    <mergeCell ref="DV20:EA20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Z18"/>
  <sheetViews>
    <sheetView tabSelected="1" view="pageBreakPreview" zoomScaleSheetLayoutView="100" zoomScalePageLayoutView="0" workbookViewId="0" topLeftCell="A2">
      <selection activeCell="BE12" sqref="BE12:CZ12"/>
    </sheetView>
  </sheetViews>
  <sheetFormatPr defaultColWidth="0.875" defaultRowHeight="12.75"/>
  <cols>
    <col min="1" max="107" width="0.875" style="12" customWidth="1"/>
    <col min="108" max="108" width="23.75390625" style="12" customWidth="1"/>
    <col min="109" max="109" width="0.875" style="12" customWidth="1"/>
    <col min="110" max="110" width="1.25" style="12" customWidth="1"/>
    <col min="111" max="16384" width="0.875" style="12" customWidth="1"/>
  </cols>
  <sheetData>
    <row r="1" s="1" customFormat="1" ht="15.75" hidden="1">
      <c r="CZ1" s="3" t="s">
        <v>0</v>
      </c>
    </row>
    <row r="2" s="1" customFormat="1" ht="6" customHeight="1">
      <c r="CZ2" s="3"/>
    </row>
    <row r="3" s="5" customFormat="1" ht="11.25" customHeight="1">
      <c r="CZ3" s="11" t="s">
        <v>56</v>
      </c>
    </row>
    <row r="4" s="1" customFormat="1" ht="15.75"/>
    <row r="5" spans="1:104" s="1" customFormat="1" ht="46.5" customHeight="1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</row>
    <row r="6" spans="6:99" ht="15.75">
      <c r="F6" s="133" t="s">
        <v>115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</row>
    <row r="7" spans="6:99" s="2" customFormat="1" ht="15" customHeight="1">
      <c r="F7" s="126" t="s">
        <v>51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</row>
    <row r="9" spans="1:104" s="13" customFormat="1" ht="31.5" customHeight="1">
      <c r="A9" s="155" t="s">
        <v>60</v>
      </c>
      <c r="B9" s="156"/>
      <c r="C9" s="156"/>
      <c r="D9" s="156"/>
      <c r="E9" s="156"/>
      <c r="F9" s="156"/>
      <c r="G9" s="156"/>
      <c r="H9" s="157" t="s">
        <v>61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9"/>
      <c r="BE9" s="157" t="s">
        <v>62</v>
      </c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9"/>
    </row>
    <row r="10" spans="1:104" s="14" customFormat="1" ht="31.5" customHeight="1">
      <c r="A10" s="134" t="s">
        <v>46</v>
      </c>
      <c r="B10" s="135"/>
      <c r="C10" s="135"/>
      <c r="D10" s="135"/>
      <c r="E10" s="135"/>
      <c r="F10" s="135"/>
      <c r="G10" s="136"/>
      <c r="H10" s="140"/>
      <c r="I10" s="142" t="s">
        <v>113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3"/>
      <c r="BE10" s="127" t="s">
        <v>63</v>
      </c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9"/>
    </row>
    <row r="11" spans="1:130" s="14" customFormat="1" ht="28.5" customHeight="1">
      <c r="A11" s="137"/>
      <c r="B11" s="138"/>
      <c r="C11" s="138"/>
      <c r="D11" s="138"/>
      <c r="E11" s="138"/>
      <c r="F11" s="138"/>
      <c r="G11" s="139"/>
      <c r="H11" s="141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5"/>
      <c r="BE11" s="146">
        <v>75</v>
      </c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8"/>
      <c r="DD11" s="31" t="s">
        <v>114</v>
      </c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</row>
    <row r="12" spans="1:104" s="14" customFormat="1" ht="119.25" customHeight="1">
      <c r="A12" s="134" t="s">
        <v>64</v>
      </c>
      <c r="B12" s="135"/>
      <c r="C12" s="135"/>
      <c r="D12" s="135"/>
      <c r="E12" s="135"/>
      <c r="F12" s="135"/>
      <c r="G12" s="136"/>
      <c r="H12" s="140"/>
      <c r="I12" s="142" t="s">
        <v>65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2"/>
      <c r="BE12" s="127" t="s">
        <v>66</v>
      </c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9"/>
    </row>
    <row r="13" spans="1:104" s="14" customFormat="1" ht="42" customHeight="1">
      <c r="A13" s="137"/>
      <c r="B13" s="138"/>
      <c r="C13" s="138"/>
      <c r="D13" s="138"/>
      <c r="E13" s="138"/>
      <c r="F13" s="138"/>
      <c r="G13" s="139"/>
      <c r="H13" s="141"/>
      <c r="I13" s="144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4"/>
      <c r="BE13" s="149">
        <f>SUMPRODUCT('8.1.'!AY16:BD17,'8.1.'!BZ16:CE17)/BE11</f>
        <v>0</v>
      </c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</row>
    <row r="14" spans="1:104" s="14" customFormat="1" ht="105.75" customHeight="1">
      <c r="A14" s="134" t="s">
        <v>67</v>
      </c>
      <c r="B14" s="135"/>
      <c r="C14" s="135"/>
      <c r="D14" s="135"/>
      <c r="E14" s="135"/>
      <c r="F14" s="135"/>
      <c r="G14" s="136"/>
      <c r="H14" s="140"/>
      <c r="I14" s="142" t="s">
        <v>68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2"/>
      <c r="BE14" s="127" t="s">
        <v>69</v>
      </c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9"/>
    </row>
    <row r="15" spans="1:104" s="14" customFormat="1" ht="33" customHeight="1">
      <c r="A15" s="137"/>
      <c r="B15" s="138"/>
      <c r="C15" s="138"/>
      <c r="D15" s="138"/>
      <c r="E15" s="138"/>
      <c r="F15" s="138"/>
      <c r="G15" s="139"/>
      <c r="H15" s="141"/>
      <c r="I15" s="144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4"/>
      <c r="BE15" s="130">
        <f>'8.1.'!BZ22/'1.3.'!BE11:CZ11</f>
        <v>0</v>
      </c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</row>
    <row r="17" spans="1:104" s="1" customFormat="1" ht="15.75">
      <c r="A17" s="133" t="s">
        <v>116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 t="s">
        <v>117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</row>
    <row r="18" spans="1:104" s="4" customFormat="1" ht="13.5" customHeight="1">
      <c r="A18" s="126" t="s">
        <v>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 t="s">
        <v>3</v>
      </c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 t="s">
        <v>4</v>
      </c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</row>
    <row r="19" ht="3" customHeight="1"/>
  </sheetData>
  <sheetProtection/>
  <mergeCells count="29">
    <mergeCell ref="I14:BD14"/>
    <mergeCell ref="I15:BD15"/>
    <mergeCell ref="A5:CZ5"/>
    <mergeCell ref="F6:CU6"/>
    <mergeCell ref="F7:CU7"/>
    <mergeCell ref="A9:G9"/>
    <mergeCell ref="H9:BD9"/>
    <mergeCell ref="BE9:CZ9"/>
    <mergeCell ref="A10:G11"/>
    <mergeCell ref="H10:H11"/>
    <mergeCell ref="I10:BD11"/>
    <mergeCell ref="BE10:CZ10"/>
    <mergeCell ref="BE11:CZ11"/>
    <mergeCell ref="A12:G13"/>
    <mergeCell ref="H12:H13"/>
    <mergeCell ref="BE12:CZ12"/>
    <mergeCell ref="BE13:CZ13"/>
    <mergeCell ref="I12:BD12"/>
    <mergeCell ref="I13:BD13"/>
    <mergeCell ref="BE14:CZ14"/>
    <mergeCell ref="BE15:CZ15"/>
    <mergeCell ref="A17:AK17"/>
    <mergeCell ref="AL17:BV17"/>
    <mergeCell ref="BW17:CZ17"/>
    <mergeCell ref="A18:AK18"/>
    <mergeCell ref="AL18:BV18"/>
    <mergeCell ref="BW18:CZ18"/>
    <mergeCell ref="A14:G15"/>
    <mergeCell ref="H14:H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16375511" r:id="rId1"/>
    <oleObject progId="Equation.3" shapeId="1637738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J18"/>
  <sheetViews>
    <sheetView view="pageBreakPreview" zoomScaleSheetLayoutView="100" zoomScalePageLayoutView="0" workbookViewId="0" topLeftCell="A2">
      <selection activeCell="CV10" sqref="CV10"/>
    </sheetView>
  </sheetViews>
  <sheetFormatPr defaultColWidth="0.875" defaultRowHeight="12.75"/>
  <cols>
    <col min="1" max="22" width="0.875" style="12" customWidth="1"/>
    <col min="23" max="23" width="7.25390625" style="12" customWidth="1"/>
    <col min="24" max="61" width="0.875" style="12" customWidth="1"/>
    <col min="62" max="62" width="2.375" style="12" customWidth="1"/>
    <col min="63" max="71" width="0.875" style="12" customWidth="1"/>
    <col min="72" max="72" width="2.125" style="12" customWidth="1"/>
    <col min="73" max="76" width="0.875" style="12" customWidth="1"/>
    <col min="77" max="77" width="2.125" style="12" customWidth="1"/>
    <col min="78" max="84" width="0.875" style="12" customWidth="1"/>
    <col min="85" max="85" width="2.75390625" style="12" customWidth="1"/>
    <col min="86" max="16384" width="0.875" style="12" customWidth="1"/>
  </cols>
  <sheetData>
    <row r="1" s="1" customFormat="1" ht="15.75" hidden="1">
      <c r="CJ1" s="3" t="s">
        <v>0</v>
      </c>
    </row>
    <row r="2" s="1" customFormat="1" ht="15.75"/>
    <row r="3" spans="1:88" s="1" customFormat="1" ht="81.7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</row>
    <row r="4" spans="6:83" ht="15.75">
      <c r="F4" s="133" t="str">
        <f>'1.3.'!F6:CU6</f>
        <v>ООО "Юг сети"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</row>
    <row r="5" spans="6:83" s="2" customFormat="1" ht="15" customHeight="1">
      <c r="F5" s="126" t="s">
        <v>51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</row>
    <row r="7" spans="1:88" s="14" customFormat="1" ht="30.75" customHeight="1">
      <c r="A7" s="157" t="s">
        <v>73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9"/>
      <c r="Y7" s="157" t="s">
        <v>86</v>
      </c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9"/>
      <c r="AS7" s="157" t="s">
        <v>87</v>
      </c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9"/>
      <c r="BM7" s="163" t="s">
        <v>88</v>
      </c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5"/>
    </row>
    <row r="8" spans="1:88" s="14" customFormat="1" ht="30.75" customHeigh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0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2"/>
      <c r="AS8" s="160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2"/>
      <c r="BM8" s="166" t="s">
        <v>125</v>
      </c>
      <c r="BN8" s="166"/>
      <c r="BO8" s="166"/>
      <c r="BP8" s="166"/>
      <c r="BQ8" s="166"/>
      <c r="BR8" s="166"/>
      <c r="BS8" s="166"/>
      <c r="BT8" s="166"/>
      <c r="BU8" s="166" t="s">
        <v>126</v>
      </c>
      <c r="BV8" s="166"/>
      <c r="BW8" s="166"/>
      <c r="BX8" s="166"/>
      <c r="BY8" s="166"/>
      <c r="BZ8" s="166"/>
      <c r="CA8" s="166"/>
      <c r="CB8" s="166"/>
      <c r="CC8" s="166" t="s">
        <v>127</v>
      </c>
      <c r="CD8" s="166"/>
      <c r="CE8" s="166"/>
      <c r="CF8" s="166"/>
      <c r="CG8" s="166"/>
      <c r="CH8" s="166"/>
      <c r="CI8" s="166"/>
      <c r="CJ8" s="166"/>
    </row>
    <row r="9" spans="1:88" ht="89.25" customHeight="1">
      <c r="A9" s="16"/>
      <c r="B9" s="167" t="s">
        <v>89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88" t="s">
        <v>131</v>
      </c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90"/>
      <c r="BM9" s="170">
        <v>2.296</v>
      </c>
      <c r="BN9" s="171"/>
      <c r="BO9" s="171"/>
      <c r="BP9" s="171"/>
      <c r="BQ9" s="171"/>
      <c r="BR9" s="171"/>
      <c r="BS9" s="171"/>
      <c r="BT9" s="172"/>
      <c r="BU9" s="173">
        <f>BM9*(1-1.5%)</f>
        <v>2.26156</v>
      </c>
      <c r="BV9" s="174"/>
      <c r="BW9" s="174"/>
      <c r="BX9" s="174"/>
      <c r="BY9" s="174"/>
      <c r="BZ9" s="174"/>
      <c r="CA9" s="174"/>
      <c r="CB9" s="175"/>
      <c r="CC9" s="176">
        <f>BU9*(1-1.5%)+0.0001</f>
        <v>2.2277366</v>
      </c>
      <c r="CD9" s="177"/>
      <c r="CE9" s="177"/>
      <c r="CF9" s="177"/>
      <c r="CG9" s="177"/>
      <c r="CH9" s="177"/>
      <c r="CI9" s="177"/>
      <c r="CJ9" s="178"/>
    </row>
    <row r="10" spans="1:88" ht="82.5" customHeight="1">
      <c r="A10" s="16"/>
      <c r="B10" s="167" t="s">
        <v>90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91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3"/>
      <c r="BM10" s="170">
        <v>0.5559</v>
      </c>
      <c r="BN10" s="171"/>
      <c r="BO10" s="171"/>
      <c r="BP10" s="171"/>
      <c r="BQ10" s="171"/>
      <c r="BR10" s="171"/>
      <c r="BS10" s="171"/>
      <c r="BT10" s="172"/>
      <c r="BU10" s="173">
        <f>BM10*(1-1.5%)</f>
        <v>0.5475614999999999</v>
      </c>
      <c r="BV10" s="174"/>
      <c r="BW10" s="174"/>
      <c r="BX10" s="174"/>
      <c r="BY10" s="174"/>
      <c r="BZ10" s="174"/>
      <c r="CA10" s="174"/>
      <c r="CB10" s="175"/>
      <c r="CC10" s="176">
        <f>BU10*(1-1.5%)+0.0001</f>
        <v>0.5394480774999999</v>
      </c>
      <c r="CD10" s="177"/>
      <c r="CE10" s="177"/>
      <c r="CF10" s="177"/>
      <c r="CG10" s="177"/>
      <c r="CH10" s="177"/>
      <c r="CI10" s="177"/>
      <c r="CJ10" s="178"/>
    </row>
    <row r="11" spans="1:88" ht="94.5" customHeight="1">
      <c r="A11" s="16"/>
      <c r="B11" s="167" t="s">
        <v>124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79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8"/>
      <c r="AS11" s="180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2"/>
      <c r="BM11" s="183">
        <f>0.5*'3.1.'!CA13+0.5*'3.2.'!CA13</f>
        <v>1</v>
      </c>
      <c r="BN11" s="184"/>
      <c r="BO11" s="184"/>
      <c r="BP11" s="184"/>
      <c r="BQ11" s="184"/>
      <c r="BR11" s="184"/>
      <c r="BS11" s="184"/>
      <c r="BT11" s="185"/>
      <c r="BU11" s="183">
        <f>BM11</f>
        <v>1</v>
      </c>
      <c r="BV11" s="184"/>
      <c r="BW11" s="184"/>
      <c r="BX11" s="184"/>
      <c r="BY11" s="184"/>
      <c r="BZ11" s="184"/>
      <c r="CA11" s="184"/>
      <c r="CB11" s="185"/>
      <c r="CC11" s="183">
        <f>BU11</f>
        <v>1</v>
      </c>
      <c r="CD11" s="184"/>
      <c r="CE11" s="184"/>
      <c r="CF11" s="184"/>
      <c r="CG11" s="184"/>
      <c r="CH11" s="184"/>
      <c r="CI11" s="184"/>
      <c r="CJ11" s="185"/>
    </row>
    <row r="12" spans="1:26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88" s="1" customFormat="1" ht="15.75">
      <c r="A13" s="133" t="str">
        <f>'1.3.'!A17:AK17</f>
        <v>Генеральный директор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 t="str">
        <f>'1.3.'!AL17:BV17</f>
        <v>Д.С. Тихомиров</v>
      </c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</row>
    <row r="14" spans="1:88" s="4" customFormat="1" ht="13.5" customHeight="1">
      <c r="A14" s="126" t="s">
        <v>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 t="s">
        <v>3</v>
      </c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</row>
    <row r="15" spans="1:26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88" s="5" customFormat="1" ht="41.25" customHeight="1">
      <c r="A17" s="186" t="s">
        <v>91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</row>
    <row r="18" ht="15">
      <c r="A18" s="27" t="s">
        <v>92</v>
      </c>
    </row>
  </sheetData>
  <sheetProtection/>
  <mergeCells count="34">
    <mergeCell ref="A17:CJ17"/>
    <mergeCell ref="AS9:BL10"/>
    <mergeCell ref="A13:AK13"/>
    <mergeCell ref="AL13:BT13"/>
    <mergeCell ref="BU13:CJ13"/>
    <mergeCell ref="A14:AK14"/>
    <mergeCell ref="AL14:BT14"/>
    <mergeCell ref="BU14:CJ14"/>
    <mergeCell ref="BU10:CB10"/>
    <mergeCell ref="CC10:CJ10"/>
    <mergeCell ref="B11:X11"/>
    <mergeCell ref="Y11:AR11"/>
    <mergeCell ref="AS11:BL11"/>
    <mergeCell ref="BM11:BT11"/>
    <mergeCell ref="BU11:CB11"/>
    <mergeCell ref="CC11:CJ11"/>
    <mergeCell ref="B10:X10"/>
    <mergeCell ref="Y10:AR10"/>
    <mergeCell ref="BM10:BT10"/>
    <mergeCell ref="BU8:CB8"/>
    <mergeCell ref="CC8:CJ8"/>
    <mergeCell ref="B9:X9"/>
    <mergeCell ref="Y9:AR9"/>
    <mergeCell ref="BM9:BT9"/>
    <mergeCell ref="BU9:CB9"/>
    <mergeCell ref="CC9:CJ9"/>
    <mergeCell ref="A3:CJ3"/>
    <mergeCell ref="F4:CE4"/>
    <mergeCell ref="F5:CE5"/>
    <mergeCell ref="A7:X8"/>
    <mergeCell ref="Y7:AR8"/>
    <mergeCell ref="AS7:BL8"/>
    <mergeCell ref="BM7:CJ7"/>
    <mergeCell ref="BM8:BT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selection activeCell="CC15" sqref="CC15:CZ15"/>
    </sheetView>
  </sheetViews>
  <sheetFormatPr defaultColWidth="0.875" defaultRowHeight="12.75"/>
  <cols>
    <col min="1" max="103" width="0.875" style="12" customWidth="1"/>
    <col min="104" max="104" width="1.75390625" style="12" customWidth="1"/>
    <col min="105" max="113" width="0.875" style="12" customWidth="1"/>
    <col min="114" max="114" width="11.375" style="12" customWidth="1"/>
    <col min="115" max="119" width="0.875" style="12" customWidth="1"/>
    <col min="120" max="120" width="12.75390625" style="12" customWidth="1"/>
    <col min="121" max="121" width="7.125" style="12" customWidth="1"/>
    <col min="122" max="16384" width="0.875" style="12" customWidth="1"/>
  </cols>
  <sheetData>
    <row r="1" spans="104:109" s="1" customFormat="1" ht="15.75">
      <c r="CZ1" s="3" t="s">
        <v>0</v>
      </c>
      <c r="DE1" s="38" t="s">
        <v>132</v>
      </c>
    </row>
    <row r="2" s="1" customFormat="1" ht="15.75"/>
    <row r="3" spans="1:104" s="1" customFormat="1" ht="31.5" customHeight="1">
      <c r="A3" s="108" t="s">
        <v>133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</row>
    <row r="4" spans="1:104" s="1" customFormat="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</row>
    <row r="5" spans="6:99" ht="15.75">
      <c r="F5" s="125" t="s">
        <v>134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</row>
    <row r="6" spans="6:99" s="2" customFormat="1" ht="15" customHeight="1">
      <c r="F6" s="126" t="s">
        <v>135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</row>
    <row r="8" spans="1:104" s="13" customFormat="1" ht="120.75" customHeight="1">
      <c r="A8" s="155" t="s">
        <v>60</v>
      </c>
      <c r="B8" s="156"/>
      <c r="C8" s="156"/>
      <c r="D8" s="156"/>
      <c r="E8" s="156"/>
      <c r="F8" s="156"/>
      <c r="G8" s="157" t="s">
        <v>136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9"/>
      <c r="BE8" s="157" t="s">
        <v>137</v>
      </c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9"/>
      <c r="CC8" s="157" t="s">
        <v>138</v>
      </c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9"/>
    </row>
    <row r="9" spans="1:121" s="14" customFormat="1" ht="31.5" customHeight="1">
      <c r="A9" s="205" t="s">
        <v>46</v>
      </c>
      <c r="B9" s="205"/>
      <c r="C9" s="205"/>
      <c r="D9" s="205"/>
      <c r="E9" s="205"/>
      <c r="F9" s="205"/>
      <c r="G9" s="18"/>
      <c r="H9" s="167" t="s">
        <v>139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8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26">
        <f>186.838+27.686</f>
        <v>214.524</v>
      </c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8"/>
      <c r="DJ9" s="14">
        <v>186.83800000000002</v>
      </c>
      <c r="DP9" s="14">
        <v>27.686</v>
      </c>
      <c r="DQ9" s="14">
        <f>DJ9+DP8:DP9</f>
        <v>214.52400000000003</v>
      </c>
    </row>
    <row r="10" spans="1:104" s="14" customFormat="1" ht="46.5" customHeight="1">
      <c r="A10" s="205" t="s">
        <v>96</v>
      </c>
      <c r="B10" s="205"/>
      <c r="C10" s="205"/>
      <c r="D10" s="205"/>
      <c r="E10" s="205"/>
      <c r="F10" s="205"/>
      <c r="G10" s="18"/>
      <c r="H10" s="167" t="s">
        <v>140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8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29">
        <f>CC9</f>
        <v>214.524</v>
      </c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1"/>
    </row>
    <row r="11" spans="1:104" s="14" customFormat="1" ht="36" customHeight="1">
      <c r="A11" s="134" t="s">
        <v>64</v>
      </c>
      <c r="B11" s="135"/>
      <c r="C11" s="135"/>
      <c r="D11" s="135"/>
      <c r="E11" s="135"/>
      <c r="F11" s="136"/>
      <c r="G11" s="140"/>
      <c r="H11" s="142" t="s">
        <v>141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3"/>
      <c r="BE11" s="195" t="s">
        <v>142</v>
      </c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220">
        <f>CC10/CC9</f>
        <v>1</v>
      </c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2"/>
    </row>
    <row r="12" spans="1:104" s="14" customFormat="1" ht="24" customHeight="1">
      <c r="A12" s="137"/>
      <c r="B12" s="138"/>
      <c r="C12" s="138"/>
      <c r="D12" s="138"/>
      <c r="E12" s="138"/>
      <c r="F12" s="139"/>
      <c r="G12" s="141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5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23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5"/>
    </row>
    <row r="13" spans="1:104" s="14" customFormat="1" ht="87" customHeight="1">
      <c r="A13" s="134" t="s">
        <v>67</v>
      </c>
      <c r="B13" s="135"/>
      <c r="C13" s="135"/>
      <c r="D13" s="135"/>
      <c r="E13" s="135"/>
      <c r="F13" s="136"/>
      <c r="G13" s="140"/>
      <c r="H13" s="142" t="s">
        <v>143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3"/>
      <c r="BE13" s="195" t="s">
        <v>144</v>
      </c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7"/>
      <c r="CC13" s="213">
        <f>'1.3.'!BE11</f>
        <v>75</v>
      </c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5"/>
    </row>
    <row r="14" spans="1:104" s="14" customFormat="1" ht="15">
      <c r="A14" s="137"/>
      <c r="B14" s="138"/>
      <c r="C14" s="138"/>
      <c r="D14" s="138"/>
      <c r="E14" s="138"/>
      <c r="F14" s="139"/>
      <c r="G14" s="141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5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6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8"/>
    </row>
    <row r="15" spans="1:104" s="14" customFormat="1" ht="16.5" customHeight="1">
      <c r="A15" s="205" t="s">
        <v>107</v>
      </c>
      <c r="B15" s="205"/>
      <c r="C15" s="205"/>
      <c r="D15" s="205"/>
      <c r="E15" s="205"/>
      <c r="F15" s="205"/>
      <c r="G15" s="18"/>
      <c r="H15" s="167" t="s">
        <v>145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8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7">
        <v>65</v>
      </c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9"/>
    </row>
    <row r="16" spans="1:104" s="14" customFormat="1" ht="16.5" customHeight="1">
      <c r="A16" s="205" t="s">
        <v>110</v>
      </c>
      <c r="B16" s="205"/>
      <c r="C16" s="205"/>
      <c r="D16" s="205"/>
      <c r="E16" s="205"/>
      <c r="F16" s="205"/>
      <c r="G16" s="18"/>
      <c r="H16" s="167" t="s">
        <v>146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8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10">
        <f>'[1]Лист1'!I10</f>
        <v>22.7</v>
      </c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2"/>
    </row>
    <row r="17" spans="1:104" s="14" customFormat="1" ht="26.25" customHeight="1">
      <c r="A17" s="134" t="s">
        <v>147</v>
      </c>
      <c r="B17" s="135"/>
      <c r="C17" s="135"/>
      <c r="D17" s="135"/>
      <c r="E17" s="135"/>
      <c r="F17" s="136"/>
      <c r="G17" s="140"/>
      <c r="H17" s="142" t="s">
        <v>148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3"/>
      <c r="BE17" s="195" t="s">
        <v>149</v>
      </c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7"/>
      <c r="CC17" s="198">
        <v>5</v>
      </c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200"/>
    </row>
    <row r="18" spans="1:104" s="14" customFormat="1" ht="18" customHeight="1">
      <c r="A18" s="137"/>
      <c r="B18" s="138"/>
      <c r="C18" s="138"/>
      <c r="D18" s="138"/>
      <c r="E18" s="138"/>
      <c r="F18" s="139"/>
      <c r="G18" s="141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5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1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</row>
    <row r="19" spans="1:104" s="14" customFormat="1" ht="26.25" customHeight="1">
      <c r="A19" s="134" t="s">
        <v>150</v>
      </c>
      <c r="B19" s="135"/>
      <c r="C19" s="135"/>
      <c r="D19" s="135"/>
      <c r="E19" s="135"/>
      <c r="F19" s="136"/>
      <c r="G19" s="140"/>
      <c r="H19" s="142" t="s">
        <v>151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3"/>
      <c r="BE19" s="195" t="s">
        <v>152</v>
      </c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7"/>
      <c r="CC19" s="198">
        <v>5</v>
      </c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200"/>
    </row>
    <row r="20" spans="1:104" s="14" customFormat="1" ht="18" customHeight="1">
      <c r="A20" s="137"/>
      <c r="B20" s="138"/>
      <c r="C20" s="138"/>
      <c r="D20" s="138"/>
      <c r="E20" s="138"/>
      <c r="F20" s="139"/>
      <c r="G20" s="141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5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1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3"/>
    </row>
    <row r="21" spans="1:52" ht="3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104" s="5" customFormat="1" ht="38.25" customHeight="1">
      <c r="A22" s="186" t="s">
        <v>153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</row>
    <row r="23" spans="1:104" s="5" customFormat="1" ht="36" customHeight="1">
      <c r="A23" s="186" t="s">
        <v>154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</row>
    <row r="24" spans="1:104" s="5" customFormat="1" ht="24" customHeight="1">
      <c r="A24" s="186" t="s">
        <v>155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</row>
    <row r="25" spans="1:104" s="5" customFormat="1" ht="36" customHeight="1">
      <c r="A25" s="186" t="s">
        <v>156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</row>
    <row r="26" ht="3" customHeight="1"/>
    <row r="28" spans="1:105" s="1" customFormat="1" ht="34.5" customHeight="1">
      <c r="A28" s="194" t="s">
        <v>116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33" t="s">
        <v>117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</row>
    <row r="29" spans="1:105" s="4" customFormat="1" ht="13.5" customHeight="1">
      <c r="A29" s="126" t="s">
        <v>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 t="s">
        <v>3</v>
      </c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 t="s">
        <v>4</v>
      </c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</row>
  </sheetData>
  <sheetProtection/>
  <mergeCells count="57">
    <mergeCell ref="A3:CZ3"/>
    <mergeCell ref="F5:CU5"/>
    <mergeCell ref="F6:CU6"/>
    <mergeCell ref="A8:F8"/>
    <mergeCell ref="G8:BD8"/>
    <mergeCell ref="BE8:CB8"/>
    <mergeCell ref="CC8:CZ8"/>
    <mergeCell ref="A9:F9"/>
    <mergeCell ref="H9:BD9"/>
    <mergeCell ref="BE9:CB9"/>
    <mergeCell ref="CC9:CZ9"/>
    <mergeCell ref="A10:F10"/>
    <mergeCell ref="H10:BD10"/>
    <mergeCell ref="BE10:CB10"/>
    <mergeCell ref="CC10:CZ10"/>
    <mergeCell ref="A11:F12"/>
    <mergeCell ref="G11:G12"/>
    <mergeCell ref="H11:BD12"/>
    <mergeCell ref="BE11:CB11"/>
    <mergeCell ref="CC11:CZ12"/>
    <mergeCell ref="BE12:CB12"/>
    <mergeCell ref="A13:F14"/>
    <mergeCell ref="G13:G14"/>
    <mergeCell ref="H13:BD14"/>
    <mergeCell ref="BE13:CB13"/>
    <mergeCell ref="CC13:CZ14"/>
    <mergeCell ref="BE14:CB14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7:F18"/>
    <mergeCell ref="G17:G18"/>
    <mergeCell ref="H17:BD18"/>
    <mergeCell ref="BE17:CB17"/>
    <mergeCell ref="CC17:CZ18"/>
    <mergeCell ref="BE18:CB18"/>
    <mergeCell ref="A19:F20"/>
    <mergeCell ref="G19:G20"/>
    <mergeCell ref="H19:BD20"/>
    <mergeCell ref="BE19:CB19"/>
    <mergeCell ref="CC19:CZ20"/>
    <mergeCell ref="BE20:CB20"/>
    <mergeCell ref="A29:AM29"/>
    <mergeCell ref="AN29:BY29"/>
    <mergeCell ref="BZ29:DA29"/>
    <mergeCell ref="A22:CZ22"/>
    <mergeCell ref="A23:CZ23"/>
    <mergeCell ref="A24:CZ24"/>
    <mergeCell ref="A25:CZ25"/>
    <mergeCell ref="A28:AM28"/>
    <mergeCell ref="AN28:BY28"/>
    <mergeCell ref="BZ28:D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X13"/>
  <sheetViews>
    <sheetView view="pageBreakPreview" zoomScaleSheetLayoutView="100" zoomScalePageLayoutView="0" workbookViewId="0" topLeftCell="A1">
      <selection activeCell="EH19" sqref="EH19"/>
    </sheetView>
  </sheetViews>
  <sheetFormatPr defaultColWidth="0.875" defaultRowHeight="12.75"/>
  <cols>
    <col min="1" max="16384" width="0.875" style="12" customWidth="1"/>
  </cols>
  <sheetData>
    <row r="1" s="1" customFormat="1" ht="15.75">
      <c r="CX1" s="3" t="s">
        <v>0</v>
      </c>
    </row>
    <row r="2" s="1" customFormat="1" ht="15" customHeight="1"/>
    <row r="3" spans="1:102" s="1" customFormat="1" ht="62.25" customHeight="1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</row>
    <row r="4" spans="48:60" s="1" customFormat="1" ht="15.75">
      <c r="AV4" s="3" t="s">
        <v>159</v>
      </c>
      <c r="AW4" s="234" t="s">
        <v>118</v>
      </c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1" t="s">
        <v>160</v>
      </c>
    </row>
    <row r="5" spans="1:102" s="1" customFormat="1" ht="21.75" customHeight="1">
      <c r="A5" s="133" t="str">
        <f>'8.1.'!AP8</f>
        <v>ООО "Юг сети"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</row>
    <row r="6" spans="1:102" s="1" customFormat="1" ht="13.5" customHeight="1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</row>
    <row r="7" ht="15.75" customHeight="1"/>
    <row r="8" spans="1:102" s="28" customFormat="1" ht="30" customHeight="1">
      <c r="A8" s="163" t="s">
        <v>60</v>
      </c>
      <c r="B8" s="232"/>
      <c r="C8" s="232"/>
      <c r="D8" s="232"/>
      <c r="E8" s="232"/>
      <c r="F8" s="232"/>
      <c r="G8" s="233"/>
      <c r="H8" s="163" t="s">
        <v>61</v>
      </c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3"/>
      <c r="BK8" s="163" t="s">
        <v>62</v>
      </c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3"/>
    </row>
    <row r="9" spans="1:102" s="14" customFormat="1" ht="45.75" customHeight="1">
      <c r="A9" s="235">
        <v>1</v>
      </c>
      <c r="B9" s="236"/>
      <c r="C9" s="236"/>
      <c r="D9" s="236"/>
      <c r="E9" s="236"/>
      <c r="F9" s="236"/>
      <c r="G9" s="237"/>
      <c r="H9" s="34"/>
      <c r="I9" s="241" t="s">
        <v>129</v>
      </c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2"/>
      <c r="BK9" s="245" t="s">
        <v>130</v>
      </c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7"/>
    </row>
    <row r="10" spans="1:102" s="14" customFormat="1" ht="16.5" customHeight="1">
      <c r="A10" s="238"/>
      <c r="B10" s="239"/>
      <c r="C10" s="239"/>
      <c r="D10" s="239"/>
      <c r="E10" s="239"/>
      <c r="F10" s="239"/>
      <c r="G10" s="240"/>
      <c r="H10" s="35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4"/>
      <c r="BK10" s="238">
        <f>SUMPRODUCT('8.1.'!AY16:AY17,'8.1.'!EB16:EB17)</f>
        <v>0</v>
      </c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40"/>
    </row>
    <row r="12" spans="1:102" s="1" customFormat="1" ht="15.75">
      <c r="A12" s="133" t="str">
        <f>'1.3.'!$A$17:$AK$17</f>
        <v>Генеральный директор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 t="str">
        <f>'1.3.'!$AL$17:$BV$17</f>
        <v>Д.С. Тихомиров</v>
      </c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</row>
    <row r="13" spans="1:102" s="4" customFormat="1" ht="13.5" customHeight="1">
      <c r="A13" s="126" t="s">
        <v>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 t="s">
        <v>3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 t="s">
        <v>4</v>
      </c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</row>
    <row r="14" ht="3" customHeight="1"/>
  </sheetData>
  <sheetProtection/>
  <mergeCells count="17">
    <mergeCell ref="A13:AK13"/>
    <mergeCell ref="AL13:BV13"/>
    <mergeCell ref="BW13:CX13"/>
    <mergeCell ref="A9:G10"/>
    <mergeCell ref="I9:BJ10"/>
    <mergeCell ref="BK9:CX9"/>
    <mergeCell ref="BK10:CX10"/>
    <mergeCell ref="A12:AK12"/>
    <mergeCell ref="AL12:BV12"/>
    <mergeCell ref="BW12:CX12"/>
    <mergeCell ref="A3:CX3"/>
    <mergeCell ref="A5:CX5"/>
    <mergeCell ref="A6:CX6"/>
    <mergeCell ref="A8:G8"/>
    <mergeCell ref="H8:BJ8"/>
    <mergeCell ref="BK8:CX8"/>
    <mergeCell ref="AW4:BG4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9"/>
  <sheetViews>
    <sheetView view="pageBreakPreview" zoomScaleSheetLayoutView="100" zoomScalePageLayoutView="0" workbookViewId="0" topLeftCell="A17">
      <selection activeCell="AL28" sqref="AL28:BV28"/>
    </sheetView>
  </sheetViews>
  <sheetFormatPr defaultColWidth="0.875" defaultRowHeight="12.75"/>
  <cols>
    <col min="1" max="16384" width="0.875" style="12" customWidth="1"/>
  </cols>
  <sheetData>
    <row r="1" s="1" customFormat="1" ht="15.75" hidden="1">
      <c r="CX1" s="3" t="s">
        <v>0</v>
      </c>
    </row>
    <row r="2" s="1" customFormat="1" ht="15.75"/>
    <row r="3" spans="1:102" s="1" customFormat="1" ht="63" customHeight="1">
      <c r="A3" s="108" t="s">
        <v>93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</row>
    <row r="4" s="1" customFormat="1" ht="15.75" customHeight="1"/>
    <row r="5" spans="1:102" s="1" customFormat="1" ht="15.75">
      <c r="A5" s="125" t="str">
        <f>'8.1.'!AP8</f>
        <v>ООО "Юг сети"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</row>
    <row r="6" spans="1:102" s="1" customFormat="1" ht="13.5" customHeight="1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</row>
    <row r="7" ht="13.5" customHeight="1"/>
    <row r="8" spans="1:102" s="28" customFormat="1" ht="30.75" customHeight="1">
      <c r="A8" s="163" t="s">
        <v>60</v>
      </c>
      <c r="B8" s="232"/>
      <c r="C8" s="232"/>
      <c r="D8" s="232"/>
      <c r="E8" s="232"/>
      <c r="F8" s="232"/>
      <c r="G8" s="233"/>
      <c r="H8" s="163" t="s">
        <v>61</v>
      </c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3"/>
      <c r="AW8" s="163" t="s">
        <v>62</v>
      </c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3"/>
    </row>
    <row r="9" spans="1:102" s="14" customFormat="1" ht="44.25" customHeight="1">
      <c r="A9" s="248">
        <v>1</v>
      </c>
      <c r="B9" s="249"/>
      <c r="C9" s="249"/>
      <c r="D9" s="249"/>
      <c r="E9" s="249"/>
      <c r="F9" s="249"/>
      <c r="G9" s="250"/>
      <c r="H9" s="254" t="s">
        <v>94</v>
      </c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6"/>
      <c r="AW9" s="157" t="s">
        <v>95</v>
      </c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9"/>
    </row>
    <row r="10" spans="1:102" s="14" customFormat="1" ht="15.75" customHeight="1">
      <c r="A10" s="251"/>
      <c r="B10" s="252"/>
      <c r="C10" s="252"/>
      <c r="D10" s="252"/>
      <c r="E10" s="252"/>
      <c r="F10" s="252"/>
      <c r="G10" s="253"/>
      <c r="H10" s="257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9"/>
      <c r="AW10" s="260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2"/>
    </row>
    <row r="11" spans="1:102" s="14" customFormat="1" ht="30" customHeight="1">
      <c r="A11" s="248" t="s">
        <v>96</v>
      </c>
      <c r="B11" s="249"/>
      <c r="C11" s="249"/>
      <c r="D11" s="249"/>
      <c r="E11" s="249"/>
      <c r="F11" s="249"/>
      <c r="G11" s="250"/>
      <c r="H11" s="263" t="s">
        <v>97</v>
      </c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5"/>
      <c r="AW11" s="157" t="s">
        <v>95</v>
      </c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9"/>
    </row>
    <row r="12" spans="1:102" s="14" customFormat="1" ht="15.75" customHeight="1">
      <c r="A12" s="251"/>
      <c r="B12" s="252"/>
      <c r="C12" s="252"/>
      <c r="D12" s="252"/>
      <c r="E12" s="252"/>
      <c r="F12" s="252"/>
      <c r="G12" s="253"/>
      <c r="H12" s="266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8"/>
      <c r="AW12" s="260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2"/>
    </row>
    <row r="13" spans="1:102" s="14" customFormat="1" ht="30.75" customHeight="1">
      <c r="A13" s="248" t="s">
        <v>98</v>
      </c>
      <c r="B13" s="249"/>
      <c r="C13" s="249"/>
      <c r="D13" s="249"/>
      <c r="E13" s="249"/>
      <c r="F13" s="249"/>
      <c r="G13" s="250"/>
      <c r="H13" s="263" t="s">
        <v>99</v>
      </c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5"/>
      <c r="AW13" s="245" t="s">
        <v>95</v>
      </c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7"/>
    </row>
    <row r="14" spans="1:102" s="14" customFormat="1" ht="16.5" customHeight="1">
      <c r="A14" s="251"/>
      <c r="B14" s="252"/>
      <c r="C14" s="252"/>
      <c r="D14" s="252"/>
      <c r="E14" s="252"/>
      <c r="F14" s="252"/>
      <c r="G14" s="253"/>
      <c r="H14" s="266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8"/>
      <c r="AW14" s="260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2"/>
    </row>
    <row r="15" spans="1:102" s="14" customFormat="1" ht="30.75" customHeight="1">
      <c r="A15" s="248" t="s">
        <v>100</v>
      </c>
      <c r="B15" s="249"/>
      <c r="C15" s="249"/>
      <c r="D15" s="249"/>
      <c r="E15" s="249"/>
      <c r="F15" s="249"/>
      <c r="G15" s="250"/>
      <c r="H15" s="263" t="s">
        <v>101</v>
      </c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5"/>
      <c r="AW15" s="245" t="s">
        <v>95</v>
      </c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7"/>
    </row>
    <row r="16" spans="1:102" s="14" customFormat="1" ht="16.5" customHeight="1">
      <c r="A16" s="251"/>
      <c r="B16" s="252"/>
      <c r="C16" s="252"/>
      <c r="D16" s="252"/>
      <c r="E16" s="252"/>
      <c r="F16" s="252"/>
      <c r="G16" s="253"/>
      <c r="H16" s="266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8"/>
      <c r="AW16" s="260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2"/>
    </row>
    <row r="17" spans="1:102" s="14" customFormat="1" ht="30.75" customHeight="1">
      <c r="A17" s="248" t="s">
        <v>102</v>
      </c>
      <c r="B17" s="249"/>
      <c r="C17" s="249"/>
      <c r="D17" s="249"/>
      <c r="E17" s="249"/>
      <c r="F17" s="249"/>
      <c r="G17" s="250"/>
      <c r="H17" s="263" t="s">
        <v>103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5"/>
      <c r="AW17" s="245" t="s">
        <v>95</v>
      </c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7"/>
    </row>
    <row r="18" spans="1:102" s="14" customFormat="1" ht="16.5" customHeight="1">
      <c r="A18" s="251"/>
      <c r="B18" s="252"/>
      <c r="C18" s="252"/>
      <c r="D18" s="252"/>
      <c r="E18" s="252"/>
      <c r="F18" s="252"/>
      <c r="G18" s="253"/>
      <c r="H18" s="266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8"/>
      <c r="AW18" s="260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2"/>
    </row>
    <row r="19" spans="1:102" s="14" customFormat="1" ht="105.75" customHeight="1">
      <c r="A19" s="248" t="s">
        <v>64</v>
      </c>
      <c r="B19" s="249"/>
      <c r="C19" s="249"/>
      <c r="D19" s="249"/>
      <c r="E19" s="249"/>
      <c r="F19" s="249"/>
      <c r="G19" s="250"/>
      <c r="H19" s="263" t="s">
        <v>104</v>
      </c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5"/>
      <c r="AW19" s="245" t="s">
        <v>105</v>
      </c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7"/>
    </row>
    <row r="20" spans="1:102" s="14" customFormat="1" ht="15.75" customHeight="1">
      <c r="A20" s="251"/>
      <c r="B20" s="252"/>
      <c r="C20" s="252"/>
      <c r="D20" s="252"/>
      <c r="E20" s="252"/>
      <c r="F20" s="252"/>
      <c r="G20" s="253"/>
      <c r="H20" s="266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8"/>
      <c r="AW20" s="260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2"/>
    </row>
    <row r="21" spans="1:102" s="14" customFormat="1" ht="91.5" customHeight="1">
      <c r="A21" s="248" t="s">
        <v>67</v>
      </c>
      <c r="B21" s="249"/>
      <c r="C21" s="249"/>
      <c r="D21" s="249"/>
      <c r="E21" s="249"/>
      <c r="F21" s="249"/>
      <c r="G21" s="250"/>
      <c r="H21" s="263" t="s">
        <v>68</v>
      </c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5"/>
      <c r="AW21" s="245" t="s">
        <v>106</v>
      </c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7"/>
    </row>
    <row r="22" spans="1:102" s="14" customFormat="1" ht="15.75" customHeight="1">
      <c r="A22" s="251"/>
      <c r="B22" s="252"/>
      <c r="C22" s="252"/>
      <c r="D22" s="252"/>
      <c r="E22" s="252"/>
      <c r="F22" s="252"/>
      <c r="G22" s="253"/>
      <c r="H22" s="266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8"/>
      <c r="AW22" s="260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2"/>
    </row>
    <row r="23" spans="1:102" s="14" customFormat="1" ht="91.5" customHeight="1">
      <c r="A23" s="248" t="s">
        <v>107</v>
      </c>
      <c r="B23" s="249"/>
      <c r="C23" s="249"/>
      <c r="D23" s="249"/>
      <c r="E23" s="249"/>
      <c r="F23" s="249"/>
      <c r="G23" s="250"/>
      <c r="H23" s="263" t="s">
        <v>108</v>
      </c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5"/>
      <c r="AW23" s="245" t="s">
        <v>109</v>
      </c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7"/>
    </row>
    <row r="24" spans="1:102" s="14" customFormat="1" ht="15.75" customHeight="1">
      <c r="A24" s="251"/>
      <c r="B24" s="252"/>
      <c r="C24" s="252"/>
      <c r="D24" s="252"/>
      <c r="E24" s="252"/>
      <c r="F24" s="252"/>
      <c r="G24" s="253"/>
      <c r="H24" s="266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8"/>
      <c r="AW24" s="260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2"/>
    </row>
    <row r="25" spans="1:102" s="14" customFormat="1" ht="79.5" customHeight="1">
      <c r="A25" s="248" t="s">
        <v>110</v>
      </c>
      <c r="B25" s="249"/>
      <c r="C25" s="249"/>
      <c r="D25" s="249"/>
      <c r="E25" s="249"/>
      <c r="F25" s="249"/>
      <c r="G25" s="250"/>
      <c r="H25" s="263" t="s">
        <v>111</v>
      </c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5"/>
      <c r="AW25" s="245" t="s">
        <v>112</v>
      </c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7"/>
    </row>
    <row r="26" spans="1:102" s="14" customFormat="1" ht="15.75" customHeight="1">
      <c r="A26" s="251"/>
      <c r="B26" s="252"/>
      <c r="C26" s="252"/>
      <c r="D26" s="252"/>
      <c r="E26" s="252"/>
      <c r="F26" s="252"/>
      <c r="G26" s="253"/>
      <c r="H26" s="266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8"/>
      <c r="AW26" s="260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2"/>
    </row>
    <row r="27" spans="1:102" s="14" customFormat="1" ht="16.5" customHeight="1">
      <c r="A27" s="13"/>
      <c r="B27" s="13"/>
      <c r="C27" s="13"/>
      <c r="D27" s="13"/>
      <c r="E27" s="13"/>
      <c r="F27" s="13"/>
      <c r="G27" s="13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102" s="1" customFormat="1" ht="15.75">
      <c r="A28" s="125" t="str">
        <f>'1.3.'!A17:AK17</f>
        <v>Генеральный директор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 t="str">
        <f>'1.3.'!AL17:BV17</f>
        <v>Д.С. Тихомиров</v>
      </c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</row>
    <row r="29" spans="1:102" s="4" customFormat="1" ht="13.5" customHeight="1">
      <c r="A29" s="126" t="s">
        <v>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 t="s">
        <v>3</v>
      </c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 t="s">
        <v>4</v>
      </c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</row>
    <row r="30" ht="3" customHeight="1"/>
  </sheetData>
  <sheetProtection/>
  <mergeCells count="48">
    <mergeCell ref="A29:AK29"/>
    <mergeCell ref="AL29:BV29"/>
    <mergeCell ref="BW29:CX29"/>
    <mergeCell ref="A25:G26"/>
    <mergeCell ref="H25:AV26"/>
    <mergeCell ref="AW25:CX25"/>
    <mergeCell ref="AW26:CX26"/>
    <mergeCell ref="A28:AK28"/>
    <mergeCell ref="AL28:BV28"/>
    <mergeCell ref="BW28:CX28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9:G10"/>
    <mergeCell ref="H9:AV10"/>
    <mergeCell ref="AW9:CX9"/>
    <mergeCell ref="AW10:CX10"/>
    <mergeCell ref="A11:G12"/>
    <mergeCell ref="H11:AV12"/>
    <mergeCell ref="AW11:CX11"/>
    <mergeCell ref="AW12:CX12"/>
    <mergeCell ref="A3:CX3"/>
    <mergeCell ref="A5:CX5"/>
    <mergeCell ref="A6:CX6"/>
    <mergeCell ref="A8:G8"/>
    <mergeCell ref="H8:AV8"/>
    <mergeCell ref="AW8:CX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E26"/>
  <sheetViews>
    <sheetView zoomScalePageLayoutView="0" workbookViewId="0" topLeftCell="A1">
      <selection activeCell="AZ8" sqref="AZ8:DA8"/>
    </sheetView>
  </sheetViews>
  <sheetFormatPr defaultColWidth="0.875" defaultRowHeight="12.75"/>
  <cols>
    <col min="1" max="50" width="0.875" style="12" customWidth="1"/>
    <col min="51" max="51" width="7.875" style="12" customWidth="1"/>
    <col min="52" max="89" width="0.875" style="12" customWidth="1"/>
    <col min="90" max="90" width="0.2421875" style="12" customWidth="1"/>
    <col min="91" max="96" width="0.875" style="12" hidden="1" customWidth="1"/>
    <col min="97" max="101" width="0.875" style="12" customWidth="1"/>
    <col min="102" max="103" width="0.875" style="12" hidden="1" customWidth="1"/>
    <col min="104" max="104" width="0.875" style="12" customWidth="1"/>
    <col min="105" max="105" width="7.75390625" style="12" customWidth="1"/>
    <col min="106" max="108" width="0.875" style="12" customWidth="1"/>
    <col min="109" max="109" width="12.375" style="12" customWidth="1"/>
    <col min="110" max="16384" width="0.875" style="12" customWidth="1"/>
  </cols>
  <sheetData>
    <row r="1" spans="1:109" s="1" customFormat="1" ht="63" customHeight="1">
      <c r="A1" s="108" t="s">
        <v>157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D1" s="39"/>
      <c r="DE1" s="1" t="s">
        <v>158</v>
      </c>
    </row>
    <row r="2" spans="48:60" s="1" customFormat="1" ht="15.75">
      <c r="AV2" s="3" t="s">
        <v>159</v>
      </c>
      <c r="AW2" s="234" t="s">
        <v>118</v>
      </c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1" t="s">
        <v>160</v>
      </c>
    </row>
    <row r="3" spans="1:105" s="1" customFormat="1" ht="15.75">
      <c r="A3" s="133" t="str">
        <f>'[1]ф.1.9.'!F5</f>
        <v> ООО "Юг сети", Самарская область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</row>
    <row r="4" spans="1:105" s="1" customFormat="1" ht="13.5" customHeight="1">
      <c r="A4" s="126" t="s">
        <v>161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</row>
    <row r="5" ht="13.5" customHeight="1"/>
    <row r="6" spans="1:105" s="28" customFormat="1" ht="30.75" customHeight="1">
      <c r="A6" s="163" t="s">
        <v>60</v>
      </c>
      <c r="B6" s="232"/>
      <c r="C6" s="232"/>
      <c r="D6" s="232"/>
      <c r="E6" s="232"/>
      <c r="F6" s="232"/>
      <c r="G6" s="233"/>
      <c r="H6" s="163" t="s">
        <v>61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3"/>
      <c r="AZ6" s="163" t="s">
        <v>62</v>
      </c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3"/>
    </row>
    <row r="7" spans="1:105" s="14" customFormat="1" ht="30.75" customHeight="1">
      <c r="A7" s="248" t="s">
        <v>46</v>
      </c>
      <c r="B7" s="249"/>
      <c r="C7" s="249"/>
      <c r="D7" s="249"/>
      <c r="E7" s="249"/>
      <c r="F7" s="249"/>
      <c r="G7" s="250"/>
      <c r="H7" s="40"/>
      <c r="I7" s="241" t="s">
        <v>162</v>
      </c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2"/>
      <c r="AZ7" s="245" t="s">
        <v>163</v>
      </c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7"/>
    </row>
    <row r="8" spans="1:109" s="14" customFormat="1" ht="34.5" customHeight="1">
      <c r="A8" s="251"/>
      <c r="B8" s="252"/>
      <c r="C8" s="252"/>
      <c r="D8" s="252"/>
      <c r="E8" s="252"/>
      <c r="F8" s="252"/>
      <c r="G8" s="253"/>
      <c r="H8" s="41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4"/>
      <c r="AZ8" s="292">
        <f>'1.3.'!BE11</f>
        <v>75</v>
      </c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4"/>
      <c r="DE8" s="42"/>
    </row>
    <row r="9" spans="1:109" s="14" customFormat="1" ht="24" customHeight="1">
      <c r="A9" s="284" t="s">
        <v>164</v>
      </c>
      <c r="B9" s="285"/>
      <c r="C9" s="285"/>
      <c r="D9" s="285"/>
      <c r="E9" s="285"/>
      <c r="F9" s="285"/>
      <c r="G9" s="286"/>
      <c r="H9" s="284" t="s">
        <v>165</v>
      </c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8"/>
      <c r="AZ9" s="289">
        <v>0</v>
      </c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1"/>
      <c r="DE9" s="42"/>
    </row>
    <row r="10" spans="1:109" s="14" customFormat="1" ht="24" customHeight="1">
      <c r="A10" s="284" t="s">
        <v>166</v>
      </c>
      <c r="B10" s="285"/>
      <c r="C10" s="285"/>
      <c r="D10" s="285"/>
      <c r="E10" s="285"/>
      <c r="F10" s="285"/>
      <c r="G10" s="286"/>
      <c r="H10" s="284" t="s">
        <v>167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8"/>
      <c r="AZ10" s="289">
        <v>0</v>
      </c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1"/>
      <c r="DE10" s="42"/>
    </row>
    <row r="11" spans="1:109" s="14" customFormat="1" ht="24" customHeight="1">
      <c r="A11" s="284" t="s">
        <v>168</v>
      </c>
      <c r="B11" s="285"/>
      <c r="C11" s="285"/>
      <c r="D11" s="285"/>
      <c r="E11" s="285"/>
      <c r="F11" s="285"/>
      <c r="G11" s="286"/>
      <c r="H11" s="284" t="s">
        <v>169</v>
      </c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8"/>
      <c r="AZ11" s="289">
        <v>0</v>
      </c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1"/>
      <c r="DE11" s="42"/>
    </row>
    <row r="12" spans="1:109" s="14" customFormat="1" ht="24" customHeight="1">
      <c r="A12" s="284" t="s">
        <v>170</v>
      </c>
      <c r="B12" s="285"/>
      <c r="C12" s="285"/>
      <c r="D12" s="285"/>
      <c r="E12" s="285"/>
      <c r="F12" s="285"/>
      <c r="G12" s="286"/>
      <c r="H12" s="284" t="s">
        <v>171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8"/>
      <c r="AZ12" s="289">
        <f>AZ8-AZ11</f>
        <v>75</v>
      </c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1"/>
      <c r="DE12" s="42"/>
    </row>
    <row r="13" spans="1:105" s="14" customFormat="1" ht="98.25" customHeight="1">
      <c r="A13" s="248" t="s">
        <v>64</v>
      </c>
      <c r="B13" s="249"/>
      <c r="C13" s="249"/>
      <c r="D13" s="249"/>
      <c r="E13" s="249"/>
      <c r="F13" s="249"/>
      <c r="G13" s="250"/>
      <c r="H13" s="40"/>
      <c r="I13" s="241" t="s">
        <v>172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275" t="s">
        <v>173</v>
      </c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7"/>
    </row>
    <row r="14" spans="1:105" s="14" customFormat="1" ht="16.5" customHeight="1">
      <c r="A14" s="272"/>
      <c r="B14" s="273"/>
      <c r="C14" s="273"/>
      <c r="D14" s="273"/>
      <c r="E14" s="273"/>
      <c r="F14" s="273"/>
      <c r="G14" s="274"/>
      <c r="H14" s="43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3"/>
      <c r="AZ14" s="278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80"/>
    </row>
    <row r="15" spans="1:109" s="14" customFormat="1" ht="15.75" customHeight="1">
      <c r="A15" s="251"/>
      <c r="B15" s="252"/>
      <c r="C15" s="252"/>
      <c r="D15" s="252"/>
      <c r="E15" s="252"/>
      <c r="F15" s="252"/>
      <c r="G15" s="253"/>
      <c r="H15" s="41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4"/>
      <c r="AZ15" s="269">
        <v>0</v>
      </c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1"/>
      <c r="DE15" s="42"/>
    </row>
    <row r="16" spans="1:105" s="14" customFormat="1" ht="82.5" customHeight="1">
      <c r="A16" s="248" t="s">
        <v>67</v>
      </c>
      <c r="B16" s="249"/>
      <c r="C16" s="249"/>
      <c r="D16" s="249"/>
      <c r="E16" s="249"/>
      <c r="F16" s="249"/>
      <c r="G16" s="250"/>
      <c r="H16" s="40"/>
      <c r="I16" s="241" t="s">
        <v>174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2"/>
      <c r="AZ16" s="275" t="s">
        <v>175</v>
      </c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7"/>
    </row>
    <row r="17" spans="1:105" s="14" customFormat="1" ht="8.25" customHeight="1">
      <c r="A17" s="272"/>
      <c r="B17" s="273"/>
      <c r="C17" s="273"/>
      <c r="D17" s="273"/>
      <c r="E17" s="273"/>
      <c r="F17" s="273"/>
      <c r="G17" s="274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  <c r="AZ17" s="278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80"/>
    </row>
    <row r="18" spans="1:105" s="14" customFormat="1" ht="16.5" customHeight="1">
      <c r="A18" s="251"/>
      <c r="B18" s="252"/>
      <c r="C18" s="252"/>
      <c r="D18" s="252"/>
      <c r="E18" s="252"/>
      <c r="F18" s="252"/>
      <c r="G18" s="253"/>
      <c r="H18" s="41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269">
        <v>0</v>
      </c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1"/>
    </row>
    <row r="19" spans="1:105" s="14" customFormat="1" ht="84" customHeight="1">
      <c r="A19" s="248" t="s">
        <v>107</v>
      </c>
      <c r="B19" s="249"/>
      <c r="C19" s="249"/>
      <c r="D19" s="249"/>
      <c r="E19" s="249"/>
      <c r="F19" s="249"/>
      <c r="G19" s="250"/>
      <c r="H19" s="40"/>
      <c r="I19" s="241" t="s">
        <v>176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2"/>
      <c r="AZ19" s="275" t="s">
        <v>177</v>
      </c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7"/>
    </row>
    <row r="20" spans="1:105" s="14" customFormat="1" ht="10.5" customHeight="1">
      <c r="A20" s="272"/>
      <c r="B20" s="273"/>
      <c r="C20" s="273"/>
      <c r="D20" s="273"/>
      <c r="E20" s="273"/>
      <c r="F20" s="273"/>
      <c r="G20" s="274"/>
      <c r="H20" s="43"/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3"/>
      <c r="AZ20" s="278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80"/>
    </row>
    <row r="21" spans="1:109" s="14" customFormat="1" ht="15.75" customHeight="1">
      <c r="A21" s="251"/>
      <c r="B21" s="252"/>
      <c r="C21" s="252"/>
      <c r="D21" s="252"/>
      <c r="E21" s="252"/>
      <c r="F21" s="252"/>
      <c r="G21" s="253"/>
      <c r="H21" s="41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4"/>
      <c r="AZ21" s="269">
        <v>0</v>
      </c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1"/>
      <c r="DE21" s="42"/>
    </row>
    <row r="22" spans="1:105" s="14" customFormat="1" ht="89.25" customHeight="1">
      <c r="A22" s="248" t="s">
        <v>110</v>
      </c>
      <c r="B22" s="249"/>
      <c r="C22" s="249"/>
      <c r="D22" s="249"/>
      <c r="E22" s="249"/>
      <c r="F22" s="249"/>
      <c r="G22" s="250"/>
      <c r="H22" s="40"/>
      <c r="I22" s="241" t="s">
        <v>178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2"/>
      <c r="AZ22" s="275" t="s">
        <v>179</v>
      </c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7"/>
    </row>
    <row r="23" spans="1:105" s="14" customFormat="1" ht="16.5" customHeight="1">
      <c r="A23" s="272"/>
      <c r="B23" s="273"/>
      <c r="C23" s="273"/>
      <c r="D23" s="273"/>
      <c r="E23" s="273"/>
      <c r="F23" s="273"/>
      <c r="G23" s="274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5"/>
      <c r="AZ23" s="278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80"/>
    </row>
    <row r="24" spans="1:105" s="14" customFormat="1" ht="16.5" customHeight="1">
      <c r="A24" s="251"/>
      <c r="B24" s="252"/>
      <c r="C24" s="252"/>
      <c r="D24" s="252"/>
      <c r="E24" s="252"/>
      <c r="F24" s="252"/>
      <c r="G24" s="253"/>
      <c r="H24" s="4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7"/>
      <c r="AZ24" s="269">
        <v>0</v>
      </c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1"/>
    </row>
    <row r="25" spans="1:105" s="1" customFormat="1" ht="34.5" customHeight="1">
      <c r="A25" s="194" t="str">
        <f>'[1]ф.1.9.'!A28</f>
        <v>Генеральный директор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33" t="str">
        <f>'[1]ф.1.9.'!AN28</f>
        <v>Д.С. Тихомиров</v>
      </c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</row>
    <row r="26" spans="1:105" s="4" customFormat="1" ht="13.5" customHeight="1">
      <c r="A26" s="126" t="s">
        <v>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 t="s">
        <v>3</v>
      </c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 t="s">
        <v>4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</row>
    <row r="27" ht="3" customHeight="1"/>
  </sheetData>
  <sheetProtection/>
  <mergeCells count="51">
    <mergeCell ref="A1:DA1"/>
    <mergeCell ref="AW2:BG2"/>
    <mergeCell ref="A3:DA3"/>
    <mergeCell ref="A4:DA4"/>
    <mergeCell ref="A6:G6"/>
    <mergeCell ref="H6:AY6"/>
    <mergeCell ref="AZ6:DA6"/>
    <mergeCell ref="A7:G8"/>
    <mergeCell ref="I7:AY8"/>
    <mergeCell ref="AZ7:DA7"/>
    <mergeCell ref="AZ8:DA8"/>
    <mergeCell ref="A9:G9"/>
    <mergeCell ref="H9:AY9"/>
    <mergeCell ref="AZ9:DA9"/>
    <mergeCell ref="A10:G10"/>
    <mergeCell ref="H10:AY10"/>
    <mergeCell ref="AZ10:DA10"/>
    <mergeCell ref="A11:G11"/>
    <mergeCell ref="H11:AY11"/>
    <mergeCell ref="AZ11:DA11"/>
    <mergeCell ref="A12:G12"/>
    <mergeCell ref="H12:AY12"/>
    <mergeCell ref="AZ12:DA12"/>
    <mergeCell ref="A13:G15"/>
    <mergeCell ref="I13:AY13"/>
    <mergeCell ref="AZ13:DA13"/>
    <mergeCell ref="I14:AY15"/>
    <mergeCell ref="AZ14:DA14"/>
    <mergeCell ref="AZ15:DA15"/>
    <mergeCell ref="A16:G18"/>
    <mergeCell ref="I16:AY16"/>
    <mergeCell ref="AZ16:DA16"/>
    <mergeCell ref="AZ17:DA17"/>
    <mergeCell ref="AZ18:DA18"/>
    <mergeCell ref="A19:G21"/>
    <mergeCell ref="I19:AY19"/>
    <mergeCell ref="AZ19:DA19"/>
    <mergeCell ref="I20:AY21"/>
    <mergeCell ref="AZ20:DA20"/>
    <mergeCell ref="AZ21:DA21"/>
    <mergeCell ref="A22:G24"/>
    <mergeCell ref="I22:AY22"/>
    <mergeCell ref="AZ22:DA22"/>
    <mergeCell ref="AZ23:DA23"/>
    <mergeCell ref="AZ24:DA24"/>
    <mergeCell ref="A25:AM25"/>
    <mergeCell ref="AN25:BY25"/>
    <mergeCell ref="BZ25:DA25"/>
    <mergeCell ref="A26:AM26"/>
    <mergeCell ref="AN26:BY26"/>
    <mergeCell ref="BZ26:DA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M18"/>
  <sheetViews>
    <sheetView view="pageBreakPreview" zoomScaleSheetLayoutView="100" zoomScalePageLayoutView="0" workbookViewId="0" topLeftCell="A5">
      <selection activeCell="B11" sqref="B11:BY11"/>
    </sheetView>
  </sheetViews>
  <sheetFormatPr defaultColWidth="0.875" defaultRowHeight="12.75"/>
  <cols>
    <col min="1" max="51" width="0.875" style="12" customWidth="1"/>
    <col min="52" max="52" width="6.00390625" style="12" customWidth="1"/>
    <col min="53" max="53" width="7.375" style="12" customWidth="1"/>
    <col min="54" max="70" width="0.875" style="12" customWidth="1"/>
    <col min="71" max="76" width="0.875" style="12" hidden="1" customWidth="1"/>
    <col min="77" max="79" width="0.875" style="12" customWidth="1"/>
    <col min="80" max="80" width="2.25390625" style="12" customWidth="1"/>
    <col min="81" max="83" width="0.875" style="12" customWidth="1"/>
    <col min="84" max="84" width="1.00390625" style="12" customWidth="1"/>
    <col min="85" max="85" width="7.625" style="12" customWidth="1"/>
    <col min="86" max="86" width="0.875" style="12" customWidth="1"/>
    <col min="87" max="87" width="5.125" style="12" customWidth="1"/>
    <col min="88" max="90" width="0.875" style="12" customWidth="1"/>
    <col min="91" max="91" width="34.00390625" style="12" customWidth="1"/>
    <col min="92" max="16384" width="0.875" style="12" customWidth="1"/>
  </cols>
  <sheetData>
    <row r="1" s="1" customFormat="1" ht="15.75" hidden="1">
      <c r="CJ1" s="3" t="s">
        <v>0</v>
      </c>
    </row>
    <row r="2" s="1" customFormat="1" ht="15.75"/>
    <row r="3" spans="1:88" s="1" customFormat="1" ht="15.75">
      <c r="A3" s="302" t="s">
        <v>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</row>
    <row r="4" spans="1:87" s="1" customFormat="1" ht="15.75" customHeight="1">
      <c r="A4" s="303" t="s">
        <v>71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103" t="s">
        <v>123</v>
      </c>
      <c r="CI4" s="103"/>
    </row>
    <row r="5" s="15" customFormat="1" ht="15.75"/>
    <row r="6" spans="6:87" s="1" customFormat="1" ht="15.75">
      <c r="F6" s="133" t="str">
        <f>'1.3.'!F6:CU6</f>
        <v>ООО "Юг сети"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</row>
    <row r="7" spans="6:87" s="1" customFormat="1" ht="15.75">
      <c r="F7" s="126" t="s">
        <v>72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</row>
    <row r="9" spans="1:88" s="14" customFormat="1" ht="16.5" customHeight="1">
      <c r="A9" s="300" t="s">
        <v>73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 t="s">
        <v>74</v>
      </c>
      <c r="CB9" s="300"/>
      <c r="CC9" s="300"/>
      <c r="CD9" s="300"/>
      <c r="CE9" s="300"/>
      <c r="CF9" s="300"/>
      <c r="CG9" s="300"/>
      <c r="CH9" s="300"/>
      <c r="CI9" s="300"/>
      <c r="CJ9" s="300"/>
    </row>
    <row r="10" spans="1:88" s="14" customFormat="1" ht="15">
      <c r="A10" s="300">
        <v>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>
        <v>2</v>
      </c>
      <c r="CB10" s="300"/>
      <c r="CC10" s="300"/>
      <c r="CD10" s="300"/>
      <c r="CE10" s="300"/>
      <c r="CF10" s="300"/>
      <c r="CG10" s="300"/>
      <c r="CH10" s="300"/>
      <c r="CI10" s="300"/>
      <c r="CJ10" s="300"/>
    </row>
    <row r="11" spans="1:91" ht="77.25" customHeight="1">
      <c r="A11" s="16"/>
      <c r="B11" s="295" t="s">
        <v>75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17"/>
      <c r="CA11" s="301">
        <v>0</v>
      </c>
      <c r="CB11" s="301"/>
      <c r="CC11" s="301"/>
      <c r="CD11" s="301"/>
      <c r="CE11" s="301"/>
      <c r="CF11" s="301"/>
      <c r="CG11" s="301"/>
      <c r="CH11" s="301"/>
      <c r="CI11" s="301"/>
      <c r="CJ11" s="301"/>
      <c r="CM11" s="31" t="s">
        <v>114</v>
      </c>
    </row>
    <row r="12" spans="1:88" ht="93" customHeight="1">
      <c r="A12" s="16"/>
      <c r="B12" s="295" t="s">
        <v>76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17"/>
      <c r="CA12" s="301">
        <v>0</v>
      </c>
      <c r="CB12" s="301"/>
      <c r="CC12" s="301"/>
      <c r="CD12" s="301"/>
      <c r="CE12" s="301"/>
      <c r="CF12" s="301"/>
      <c r="CG12" s="301"/>
      <c r="CH12" s="301"/>
      <c r="CI12" s="301"/>
      <c r="CJ12" s="301"/>
    </row>
    <row r="13" spans="1:88" ht="33" customHeight="1">
      <c r="A13" s="16"/>
      <c r="B13" s="295" t="s">
        <v>77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17"/>
      <c r="CA13" s="296">
        <f>IF(CA11=0,1,CA11/MAX(1,(CA11-CA12)))</f>
        <v>1</v>
      </c>
      <c r="CB13" s="297"/>
      <c r="CC13" s="297"/>
      <c r="CD13" s="297"/>
      <c r="CE13" s="181"/>
      <c r="CF13" s="181"/>
      <c r="CG13" s="181"/>
      <c r="CH13" s="298"/>
      <c r="CI13" s="298"/>
      <c r="CJ13" s="299"/>
    </row>
    <row r="14" spans="2:53" s="21" customFormat="1" ht="21" customHeight="1">
      <c r="B14" s="22" t="s">
        <v>83</v>
      </c>
      <c r="BA14" s="23"/>
    </row>
    <row r="15" spans="1:53" s="21" customFormat="1" ht="30" customHeight="1">
      <c r="A15" s="22"/>
      <c r="B15" s="22" t="s">
        <v>84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4">
        <f>IF(CA11=0,1,CA11/MAX(1,CA11-CA12))</f>
        <v>1</v>
      </c>
    </row>
    <row r="17" spans="1:88" s="1" customFormat="1" ht="15.75">
      <c r="A17" s="133" t="str">
        <f>'1.3.'!A17:AK17</f>
        <v>Генеральный директор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 t="str">
        <f>'1.3.'!AL17:BV17</f>
        <v>Д.С. Тихомиров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</row>
    <row r="18" spans="1:88" s="4" customFormat="1" ht="13.5" customHeight="1">
      <c r="A18" s="126" t="s">
        <v>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 t="s">
        <v>3</v>
      </c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 t="s">
        <v>4</v>
      </c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</row>
    <row r="19" ht="3" customHeight="1"/>
  </sheetData>
  <sheetProtection/>
  <mergeCells count="21">
    <mergeCell ref="A3:CJ3"/>
    <mergeCell ref="A4:CG4"/>
    <mergeCell ref="CH4:CI4"/>
    <mergeCell ref="F6:CI6"/>
    <mergeCell ref="F7:CI7"/>
    <mergeCell ref="A9:BZ9"/>
    <mergeCell ref="CA9:CJ9"/>
    <mergeCell ref="A10:BZ10"/>
    <mergeCell ref="CA10:CJ10"/>
    <mergeCell ref="B11:BY11"/>
    <mergeCell ref="CA11:CJ11"/>
    <mergeCell ref="B12:BY12"/>
    <mergeCell ref="CA12:CJ12"/>
    <mergeCell ref="B13:BY13"/>
    <mergeCell ref="CA13:CJ13"/>
    <mergeCell ref="A17:AK17"/>
    <mergeCell ref="AL17:BV17"/>
    <mergeCell ref="BW17:CJ17"/>
    <mergeCell ref="A18:AK18"/>
    <mergeCell ref="AL18:BV18"/>
    <mergeCell ref="BW18:CJ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O20"/>
  <sheetViews>
    <sheetView view="pageBreakPreview" zoomScaleSheetLayoutView="100" zoomScalePageLayoutView="0" workbookViewId="0" topLeftCell="A2">
      <selection activeCell="DE7" sqref="DE7"/>
    </sheetView>
  </sheetViews>
  <sheetFormatPr defaultColWidth="0.875" defaultRowHeight="12.75"/>
  <cols>
    <col min="1" max="51" width="0.875" style="12" customWidth="1"/>
    <col min="52" max="52" width="11.25390625" style="12" customWidth="1"/>
    <col min="53" max="87" width="0.875" style="12" customWidth="1"/>
    <col min="88" max="88" width="3.875" style="12" customWidth="1"/>
    <col min="89" max="92" width="0.875" style="12" customWidth="1"/>
    <col min="93" max="93" width="25.00390625" style="12" customWidth="1"/>
    <col min="94" max="16384" width="0.875" style="12" customWidth="1"/>
  </cols>
  <sheetData>
    <row r="1" s="1" customFormat="1" ht="15.75" hidden="1">
      <c r="CJ1" s="3" t="s">
        <v>0</v>
      </c>
    </row>
    <row r="2" s="1" customFormat="1" ht="15.75"/>
    <row r="3" spans="1:88" s="1" customFormat="1" ht="32.25" customHeight="1">
      <c r="A3" s="108" t="s">
        <v>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</row>
    <row r="4" spans="24:78" s="15" customFormat="1" ht="15.75">
      <c r="X4" s="306" t="s">
        <v>79</v>
      </c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103" t="s">
        <v>118</v>
      </c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</row>
    <row r="5" s="1" customFormat="1" ht="15.75"/>
    <row r="6" spans="6:87" s="1" customFormat="1" ht="15.75">
      <c r="F6" s="133" t="str">
        <f>'1.3.'!F6:CU6</f>
        <v>ООО "Юг сети"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</row>
    <row r="7" spans="6:87" s="1" customFormat="1" ht="15.75">
      <c r="F7" s="126" t="s">
        <v>72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</row>
    <row r="9" spans="1:88" s="14" customFormat="1" ht="18.75" customHeight="1">
      <c r="A9" s="300" t="s">
        <v>73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7" t="s">
        <v>74</v>
      </c>
      <c r="CB9" s="308"/>
      <c r="CC9" s="308"/>
      <c r="CD9" s="308"/>
      <c r="CE9" s="308"/>
      <c r="CF9" s="308"/>
      <c r="CG9" s="308"/>
      <c r="CH9" s="308"/>
      <c r="CI9" s="308"/>
      <c r="CJ9" s="309"/>
    </row>
    <row r="10" spans="1:88" s="14" customFormat="1" ht="15">
      <c r="A10" s="300">
        <v>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>
        <v>2</v>
      </c>
      <c r="CB10" s="300"/>
      <c r="CC10" s="300"/>
      <c r="CD10" s="300"/>
      <c r="CE10" s="300"/>
      <c r="CF10" s="300"/>
      <c r="CG10" s="300"/>
      <c r="CH10" s="300"/>
      <c r="CI10" s="300"/>
      <c r="CJ10" s="300"/>
    </row>
    <row r="11" spans="1:93" ht="63.75" customHeight="1">
      <c r="A11" s="18"/>
      <c r="B11" s="295" t="s">
        <v>80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19"/>
      <c r="CA11" s="301">
        <v>0</v>
      </c>
      <c r="CB11" s="301"/>
      <c r="CC11" s="301"/>
      <c r="CD11" s="301"/>
      <c r="CE11" s="301"/>
      <c r="CF11" s="301"/>
      <c r="CG11" s="301"/>
      <c r="CH11" s="301"/>
      <c r="CI11" s="301"/>
      <c r="CJ11" s="301"/>
      <c r="CO11" s="31" t="s">
        <v>114</v>
      </c>
    </row>
    <row r="12" spans="1:88" ht="79.5" customHeight="1">
      <c r="A12" s="18"/>
      <c r="B12" s="295" t="s">
        <v>81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19"/>
      <c r="CA12" s="301">
        <v>0</v>
      </c>
      <c r="CB12" s="301"/>
      <c r="CC12" s="301"/>
      <c r="CD12" s="301"/>
      <c r="CE12" s="301"/>
      <c r="CF12" s="301"/>
      <c r="CG12" s="301"/>
      <c r="CH12" s="301"/>
      <c r="CI12" s="301"/>
      <c r="CJ12" s="301"/>
    </row>
    <row r="13" spans="1:88" ht="33" customHeight="1">
      <c r="A13" s="18"/>
      <c r="B13" s="295" t="s">
        <v>82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19"/>
      <c r="CA13" s="296">
        <f>IF(CA11=0,1,CA11/MAX(1,CA11-CA12))</f>
        <v>1</v>
      </c>
      <c r="CB13" s="297"/>
      <c r="CC13" s="297"/>
      <c r="CD13" s="297"/>
      <c r="CE13" s="181"/>
      <c r="CF13" s="181"/>
      <c r="CG13" s="181"/>
      <c r="CH13" s="298"/>
      <c r="CI13" s="298"/>
      <c r="CJ13" s="299"/>
    </row>
    <row r="15" spans="2:88" s="22" customFormat="1" ht="28.5" customHeight="1">
      <c r="B15" s="304" t="s">
        <v>120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</row>
    <row r="16" spans="2:67" s="22" customFormat="1" ht="19.5" customHeight="1">
      <c r="B16" s="22" t="s">
        <v>121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</row>
    <row r="17" spans="1:53" s="21" customFormat="1" ht="30" customHeight="1">
      <c r="A17" s="22"/>
      <c r="B17" s="22" t="s">
        <v>122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4">
        <f>IF(CA11=0,1,CA11/MAX(1,CA11-CA12))</f>
        <v>1</v>
      </c>
      <c r="BA17" s="24">
        <f>IF(BF11=0,1,BF11/MAX(1,BF11-BF12))</f>
        <v>1</v>
      </c>
    </row>
    <row r="18" spans="1:53" s="21" customFormat="1" ht="30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4"/>
    </row>
    <row r="19" spans="1:88" s="1" customFormat="1" ht="15.75">
      <c r="A19" s="133" t="str">
        <f>'1.3.'!A17:AK17</f>
        <v>Генеральный директор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 t="str">
        <f>'1.3.'!AL17:BV17</f>
        <v>Д.С. Тихомиров</v>
      </c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</row>
    <row r="20" spans="1:88" s="4" customFormat="1" ht="13.5" customHeight="1">
      <c r="A20" s="126" t="s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 t="s">
        <v>3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 t="s">
        <v>4</v>
      </c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</row>
    <row r="21" ht="3" customHeight="1"/>
  </sheetData>
  <sheetProtection/>
  <mergeCells count="22">
    <mergeCell ref="A3:CJ3"/>
    <mergeCell ref="X4:BF4"/>
    <mergeCell ref="BG4:BZ4"/>
    <mergeCell ref="F6:CI6"/>
    <mergeCell ref="F7:CI7"/>
    <mergeCell ref="A9:BZ9"/>
    <mergeCell ref="CA9:CJ9"/>
    <mergeCell ref="A10:BZ10"/>
    <mergeCell ref="CA10:CJ10"/>
    <mergeCell ref="B11:BY11"/>
    <mergeCell ref="CA11:CJ11"/>
    <mergeCell ref="B12:BY12"/>
    <mergeCell ref="CA12:CJ12"/>
    <mergeCell ref="B13:BY13"/>
    <mergeCell ref="CA13:CJ13"/>
    <mergeCell ref="A19:AK19"/>
    <mergeCell ref="AL19:BV19"/>
    <mergeCell ref="BW19:CJ19"/>
    <mergeCell ref="A20:AK20"/>
    <mergeCell ref="AL20:BV20"/>
    <mergeCell ref="BW20:CJ20"/>
    <mergeCell ref="B15:CJ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2017-11-19T08:55:35Z</cp:lastPrinted>
  <dcterms:created xsi:type="dcterms:W3CDTF">2011-01-11T10:25:48Z</dcterms:created>
  <dcterms:modified xsi:type="dcterms:W3CDTF">2018-03-13T05:04:21Z</dcterms:modified>
  <cp:category/>
  <cp:version/>
  <cp:contentType/>
  <cp:contentStatus/>
</cp:coreProperties>
</file>